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150" windowWidth="20730" windowHeight="10200" tabRatio="787" activeTab="2"/>
  </bookViews>
  <sheets>
    <sheet name="汇总表" sheetId="51" r:id="rId1"/>
    <sheet name="机器" sheetId="49" r:id="rId2"/>
    <sheet name="办公" sheetId="50" r:id="rId3"/>
    <sheet name="存货" sheetId="52" r:id="rId4"/>
  </sheets>
  <definedNames>
    <definedName name="_xlnm._FilterDatabase" localSheetId="2" hidden="1">办公!$A$5:$O$99</definedName>
    <definedName name="_xlnm._FilterDatabase" localSheetId="1" hidden="1">机器!$A$5:$V$270</definedName>
    <definedName name="_xlnm.Print_Area" localSheetId="2">办公!$A$1:$H$101</definedName>
    <definedName name="_xlnm.Print_Area" localSheetId="3">存货!$A$1:$E$20</definedName>
    <definedName name="_xlnm.Print_Area" localSheetId="0">汇总表!$A$1:$F$16</definedName>
    <definedName name="_xlnm.Print_Area" localSheetId="1">机器!$A$1:$I$272</definedName>
    <definedName name="_xlnm.Print_Titles" localSheetId="2">办公!$1:$5</definedName>
    <definedName name="_xlnm.Print_Titles" localSheetId="1">机器!$1:$5</definedName>
  </definedNames>
  <calcPr calcId="125725"/>
</workbook>
</file>

<file path=xl/calcChain.xml><?xml version="1.0" encoding="utf-8"?>
<calcChain xmlns="http://schemas.openxmlformats.org/spreadsheetml/2006/main">
  <c r="G70" i="49"/>
  <c r="G253"/>
  <c r="G233"/>
  <c r="G228"/>
  <c r="G145"/>
  <c r="G143"/>
  <c r="G142"/>
  <c r="G94"/>
  <c r="E9" i="51"/>
  <c r="F101" i="50"/>
  <c r="A2" i="52"/>
  <c r="H188" i="49"/>
  <c r="H126"/>
  <c r="H87"/>
  <c r="H80"/>
  <c r="G22"/>
  <c r="G13"/>
  <c r="G12"/>
  <c r="H6"/>
  <c r="C9" i="51"/>
  <c r="D9" s="1"/>
  <c r="G272" i="49" l="1"/>
  <c r="K8"/>
  <c r="C8" i="51"/>
  <c r="D8"/>
  <c r="D7" l="1"/>
  <c r="D6" s="1"/>
  <c r="D16" s="1"/>
  <c r="C7"/>
  <c r="E8"/>
  <c r="C6" l="1"/>
  <c r="C16" s="1"/>
  <c r="E7" l="1"/>
  <c r="E6" s="1"/>
  <c r="E16" s="1"/>
</calcChain>
</file>

<file path=xl/comments1.xml><?xml version="1.0" encoding="utf-8"?>
<comments xmlns="http://schemas.openxmlformats.org/spreadsheetml/2006/main">
  <authors>
    <author>Administrator</author>
  </authors>
  <commentList>
    <comment ref="H1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5200万元进口设备，2747万元管道工程，287万元电线电缆，162.6万元国产泵</t>
        </r>
      </text>
    </comment>
  </commentList>
</comments>
</file>

<file path=xl/sharedStrings.xml><?xml version="1.0" encoding="utf-8"?>
<sst xmlns="http://schemas.openxmlformats.org/spreadsheetml/2006/main" count="1248" uniqueCount="779">
  <si>
    <t>金额单位：人民币元</t>
  </si>
  <si>
    <t>序号</t>
  </si>
  <si>
    <t>设备名称</t>
  </si>
  <si>
    <t>规格型号</t>
  </si>
  <si>
    <t>产地</t>
  </si>
  <si>
    <t>启用日期</t>
  </si>
  <si>
    <t>单位</t>
  </si>
  <si>
    <t>数量</t>
  </si>
  <si>
    <t>重置价值</t>
  </si>
  <si>
    <t>评估值</t>
  </si>
  <si>
    <t>备注</t>
  </si>
  <si>
    <t>单价</t>
  </si>
  <si>
    <t>合              计</t>
  </si>
  <si>
    <r>
      <t>资产评估结果汇总表</t>
    </r>
    <r>
      <rPr>
        <b/>
        <sz val="20"/>
        <rFont val="Times New Roman"/>
        <family val="1"/>
      </rPr>
      <t xml:space="preserve">                                </t>
    </r>
  </si>
  <si>
    <t>名称</t>
  </si>
  <si>
    <t>合计</t>
  </si>
  <si>
    <t>一</t>
    <phoneticPr fontId="3" type="noConversion"/>
  </si>
  <si>
    <t>数量</t>
    <phoneticPr fontId="3" type="noConversion"/>
  </si>
  <si>
    <t>单位</t>
    <phoneticPr fontId="3" type="noConversion"/>
  </si>
  <si>
    <t>批</t>
    <phoneticPr fontId="3" type="noConversion"/>
  </si>
  <si>
    <t>合计</t>
    <phoneticPr fontId="3" type="noConversion"/>
  </si>
  <si>
    <t>照片编号</t>
    <phoneticPr fontId="13" type="noConversion"/>
  </si>
  <si>
    <t>机器设备名称及型号</t>
  </si>
  <si>
    <t xml:space="preserve"> 生产厂家</t>
  </si>
  <si>
    <t>空调</t>
    <phoneticPr fontId="14" type="noConversion"/>
  </si>
  <si>
    <t>台</t>
    <phoneticPr fontId="14" type="noConversion"/>
  </si>
  <si>
    <t>单人椅（铁、皮材质）</t>
    <phoneticPr fontId="14" type="noConversion"/>
  </si>
  <si>
    <t>张</t>
    <phoneticPr fontId="14" type="noConversion"/>
  </si>
  <si>
    <t>文件柜（木）</t>
    <phoneticPr fontId="14" type="noConversion"/>
  </si>
  <si>
    <t>个</t>
    <phoneticPr fontId="14" type="noConversion"/>
  </si>
  <si>
    <t>单人皮沙发</t>
    <phoneticPr fontId="14" type="noConversion"/>
  </si>
  <si>
    <t>红双喜乒乓球台</t>
    <phoneticPr fontId="14" type="noConversion"/>
  </si>
  <si>
    <t>普通办公桌</t>
    <phoneticPr fontId="14" type="noConversion"/>
  </si>
  <si>
    <t>文件柜（铁）</t>
    <phoneticPr fontId="14" type="noConversion"/>
  </si>
  <si>
    <t>空调（立式）</t>
    <phoneticPr fontId="14" type="noConversion"/>
  </si>
  <si>
    <t>ELECTROLUX</t>
    <phoneticPr fontId="14" type="noConversion"/>
  </si>
  <si>
    <t>服务器机柜</t>
    <phoneticPr fontId="14" type="noConversion"/>
  </si>
  <si>
    <t>IBM服务器</t>
    <phoneticPr fontId="14" type="noConversion"/>
  </si>
  <si>
    <t>MI.7946</t>
    <phoneticPr fontId="14" type="noConversion"/>
  </si>
  <si>
    <t>海康威视监控硬盘录像机</t>
    <phoneticPr fontId="14" type="noConversion"/>
  </si>
  <si>
    <t>DS-8009HS</t>
    <phoneticPr fontId="14" type="noConversion"/>
  </si>
  <si>
    <t>DS-8016HS</t>
    <phoneticPr fontId="14" type="noConversion"/>
  </si>
  <si>
    <t>ELECTROLUX</t>
  </si>
  <si>
    <t>台</t>
  </si>
  <si>
    <t>以下位于办公楼2层总经理室</t>
    <phoneticPr fontId="14" type="noConversion"/>
  </si>
  <si>
    <t>双人皮沙发</t>
    <phoneticPr fontId="14" type="noConversion"/>
  </si>
  <si>
    <t>大茶几</t>
    <phoneticPr fontId="14" type="noConversion"/>
  </si>
  <si>
    <t>会议桌带8张椅</t>
    <phoneticPr fontId="14" type="noConversion"/>
  </si>
  <si>
    <t>套</t>
    <phoneticPr fontId="14" type="noConversion"/>
  </si>
  <si>
    <t>经理桌椅</t>
    <phoneticPr fontId="14" type="noConversion"/>
  </si>
  <si>
    <t>小茶几</t>
    <phoneticPr fontId="14" type="noConversion"/>
  </si>
  <si>
    <t>大文件柜（木）</t>
    <phoneticPr fontId="14" type="noConversion"/>
  </si>
  <si>
    <t>电脑</t>
    <phoneticPr fontId="14" type="noConversion"/>
  </si>
  <si>
    <t>以下位于办公楼2层聚合部</t>
    <phoneticPr fontId="14" type="noConversion"/>
  </si>
  <si>
    <t>小电脑桌</t>
    <phoneticPr fontId="14" type="noConversion"/>
  </si>
  <si>
    <t>美的空调（壁挂式）</t>
    <phoneticPr fontId="14" type="noConversion"/>
  </si>
  <si>
    <t>以下位于办公楼2层设备部</t>
    <phoneticPr fontId="14" type="noConversion"/>
  </si>
  <si>
    <t>椅（皮木材质）</t>
    <phoneticPr fontId="14" type="noConversion"/>
  </si>
  <si>
    <t>电脑桌</t>
    <phoneticPr fontId="14" type="noConversion"/>
  </si>
  <si>
    <t>三人皮沙发</t>
    <phoneticPr fontId="14" type="noConversion"/>
  </si>
  <si>
    <t>以下位于办公楼2层办公室</t>
    <phoneticPr fontId="14" type="noConversion"/>
  </si>
  <si>
    <t>打印机(HP LASERJET P1106)</t>
    <phoneticPr fontId="14" type="noConversion"/>
  </si>
  <si>
    <t>椅（皮木材质）</t>
  </si>
  <si>
    <t>美的空调（立式）</t>
    <phoneticPr fontId="14" type="noConversion"/>
  </si>
  <si>
    <t>以下位于办公楼2层财务室</t>
    <phoneticPr fontId="14" type="noConversion"/>
  </si>
  <si>
    <t>复印机（夏普 AR1818)</t>
    <phoneticPr fontId="14" type="noConversion"/>
  </si>
  <si>
    <t>茶几</t>
    <phoneticPr fontId="14" type="noConversion"/>
  </si>
  <si>
    <t>椅子（皮木）</t>
    <phoneticPr fontId="14" type="noConversion"/>
  </si>
  <si>
    <t>打印机(HP LASERJET P1106)</t>
  </si>
  <si>
    <t>以下位于办公楼2层销售部</t>
    <phoneticPr fontId="14" type="noConversion"/>
  </si>
  <si>
    <t>传真一体机（三星SF 560R)</t>
    <phoneticPr fontId="14" type="noConversion"/>
  </si>
  <si>
    <t>大会议桌</t>
    <phoneticPr fontId="14" type="noConversion"/>
  </si>
  <si>
    <t>以下位于办公楼2层经理</t>
    <phoneticPr fontId="14" type="noConversion"/>
  </si>
  <si>
    <t>椅子（皮木）</t>
  </si>
  <si>
    <t>以下位于办公楼2层无牌办公室1</t>
    <phoneticPr fontId="14" type="noConversion"/>
  </si>
  <si>
    <t>小会议桌</t>
    <phoneticPr fontId="14" type="noConversion"/>
  </si>
  <si>
    <t>会议桌</t>
    <phoneticPr fontId="14" type="noConversion"/>
  </si>
  <si>
    <t>以下位于办公楼2层经理室</t>
    <phoneticPr fontId="14" type="noConversion"/>
  </si>
  <si>
    <t>经理桌</t>
    <phoneticPr fontId="14" type="noConversion"/>
  </si>
  <si>
    <t>以下位于办公楼2层无牌办公室2</t>
    <phoneticPr fontId="14" type="noConversion"/>
  </si>
  <si>
    <t>办公桌</t>
    <phoneticPr fontId="14" type="noConversion"/>
  </si>
  <si>
    <t>单人沙发</t>
    <phoneticPr fontId="14" type="noConversion"/>
  </si>
  <si>
    <t>机器设备小计</t>
    <phoneticPr fontId="13" type="noConversion"/>
  </si>
  <si>
    <t>**</t>
  </si>
  <si>
    <t>**</t>
    <phoneticPr fontId="13" type="noConversion"/>
  </si>
  <si>
    <t>三通、阀门、法兰、组件、喷丝板及五金配件等</t>
    <phoneticPr fontId="3" type="noConversion"/>
  </si>
  <si>
    <t>锦纶6-POY纺丝生产线</t>
  </si>
  <si>
    <t>条</t>
  </si>
  <si>
    <t>套</t>
  </si>
  <si>
    <t>5楼 下同</t>
  </si>
  <si>
    <t>GWC-2.0</t>
  </si>
  <si>
    <t>只</t>
  </si>
  <si>
    <t>8只高位槽 3只调配槽</t>
  </si>
  <si>
    <t>GTRO-10</t>
  </si>
  <si>
    <t xml:space="preserve">     螺杆挤出机</t>
  </si>
  <si>
    <t>150cm 120cm  90cm</t>
  </si>
  <si>
    <t>3楼 下同</t>
  </si>
  <si>
    <t xml:space="preserve">     摆件减速机</t>
  </si>
  <si>
    <t xml:space="preserve">     纺丝风箱</t>
  </si>
  <si>
    <t xml:space="preserve">     联苯加热炉</t>
  </si>
  <si>
    <t>60KW/8台 75KW/8台 30KW/4台</t>
  </si>
  <si>
    <t xml:space="preserve">     温度控制柜</t>
  </si>
  <si>
    <t xml:space="preserve">     中心控制柜</t>
  </si>
  <si>
    <t>2楼 下同</t>
  </si>
  <si>
    <t xml:space="preserve">     加热辊</t>
  </si>
  <si>
    <t xml:space="preserve">     卷绕头</t>
  </si>
  <si>
    <t>5台备件</t>
  </si>
  <si>
    <t xml:space="preserve">     废丝箱</t>
  </si>
  <si>
    <t xml:space="preserve">     刀型阀</t>
  </si>
  <si>
    <t>组件真空清洗炉</t>
  </si>
  <si>
    <t>含碱洗水洗槽3楼 下同</t>
  </si>
  <si>
    <t>超声波清洗机</t>
  </si>
  <si>
    <t>组件压力机</t>
  </si>
  <si>
    <t>玻璃钢冷却塔</t>
  </si>
  <si>
    <t>400T*5/h</t>
  </si>
  <si>
    <t>卧式离心泵</t>
  </si>
  <si>
    <t>45KW</t>
  </si>
  <si>
    <t>单轨起重机</t>
  </si>
  <si>
    <t xml:space="preserve">5楼 </t>
  </si>
  <si>
    <t>铁更衣柜</t>
  </si>
  <si>
    <t>组件预热炉（车）</t>
  </si>
  <si>
    <t>YLC</t>
  </si>
  <si>
    <t>电热恒温鼓风干燥箱</t>
  </si>
  <si>
    <t>DHG-9140A</t>
  </si>
  <si>
    <t>3楼镜检室 下同</t>
  </si>
  <si>
    <t>喷丝板镜检仪</t>
  </si>
  <si>
    <t>PS-100</t>
  </si>
  <si>
    <t>监控装置</t>
  </si>
  <si>
    <t>1T/16M</t>
  </si>
  <si>
    <t>3楼装配</t>
  </si>
  <si>
    <t>络筒车</t>
  </si>
  <si>
    <t>缕纱测长机</t>
  </si>
  <si>
    <t>YG086</t>
  </si>
  <si>
    <t>2T</t>
  </si>
  <si>
    <t>卷绕丝车</t>
  </si>
  <si>
    <t>辆</t>
  </si>
  <si>
    <t>染判设备</t>
  </si>
  <si>
    <t>条干均匀度测试仪</t>
  </si>
  <si>
    <t>YG139C-J</t>
  </si>
  <si>
    <t>全自动单纱强力机</t>
  </si>
  <si>
    <t>电子天平</t>
  </si>
  <si>
    <t>JA1003N/1mg</t>
  </si>
  <si>
    <t>全自动长丝卷缩率测试仪</t>
  </si>
  <si>
    <t>YG368</t>
  </si>
  <si>
    <t>手动液压搬运车</t>
  </si>
  <si>
    <t>加弹台车</t>
  </si>
  <si>
    <t>磨皮辊机</t>
  </si>
  <si>
    <t>叉车</t>
  </si>
  <si>
    <t>3T</t>
  </si>
  <si>
    <t>1楼 下同</t>
  </si>
  <si>
    <t>储气罐</t>
  </si>
  <si>
    <t>空压房 下同</t>
  </si>
  <si>
    <t>400T/h</t>
  </si>
  <si>
    <t>30KW</t>
  </si>
  <si>
    <t>螺杆式空气压缩机</t>
  </si>
  <si>
    <t>螺杆式空气压缩机（变容）</t>
  </si>
  <si>
    <t>冷冻式压缩空气干燥机</t>
  </si>
  <si>
    <t>060NW</t>
  </si>
  <si>
    <t>单体抽吸循环水池</t>
  </si>
  <si>
    <t>3.6*2.2*1</t>
  </si>
  <si>
    <t>1楼</t>
  </si>
  <si>
    <t>1楼2楼各1套</t>
  </si>
  <si>
    <t>变配电工程</t>
  </si>
  <si>
    <t>2500KVA</t>
  </si>
  <si>
    <t>50万大卡</t>
  </si>
  <si>
    <t>22KW</t>
  </si>
  <si>
    <t>电子汽车衡</t>
  </si>
  <si>
    <t>100T/3*18</t>
  </si>
  <si>
    <t>风速仪</t>
  </si>
  <si>
    <t>接触式温度计（2只探头）</t>
  </si>
  <si>
    <t>HD-1300E</t>
  </si>
  <si>
    <t>测速仪</t>
  </si>
  <si>
    <t>DT-315N</t>
  </si>
  <si>
    <t>张力仪</t>
  </si>
  <si>
    <t>拉力计</t>
  </si>
  <si>
    <t>聚合精制设备</t>
  </si>
  <si>
    <t>原料罐区</t>
  </si>
  <si>
    <t xml:space="preserve">      液态PTG缓冲器</t>
  </si>
  <si>
    <t>120L(150L)，φ350x1550，电伴热，50℃</t>
  </si>
  <si>
    <t xml:space="preserve">      液态PTG卸料泵</t>
  </si>
  <si>
    <t>120L/min，出口压力0.49MPa，380V, 3.7Kw；电伴热，50℃</t>
  </si>
  <si>
    <t xml:space="preserve">      液态PTG输送泵-A,B</t>
  </si>
  <si>
    <t xml:space="preserve">      粗DMAC贮槽</t>
  </si>
  <si>
    <t xml:space="preserve">      精DMAC成品输送泵</t>
  </si>
  <si>
    <t xml:space="preserve">     新DMAC加料泵</t>
  </si>
  <si>
    <t xml:space="preserve">     粗DMAC贮槽循环泵</t>
  </si>
  <si>
    <t xml:space="preserve">    粗DMAC贮槽出料泵</t>
  </si>
  <si>
    <t xml:space="preserve">     粗DMAC加热器</t>
  </si>
  <si>
    <t xml:space="preserve">     脱水塔</t>
  </si>
  <si>
    <t xml:space="preserve">     塔一冷凝器</t>
  </si>
  <si>
    <t xml:space="preserve">     塔一再沸器</t>
  </si>
  <si>
    <t xml:space="preserve">     塔一回流罐</t>
  </si>
  <si>
    <t xml:space="preserve">     塔一出料泵</t>
  </si>
  <si>
    <t xml:space="preserve">     塔一回流泵</t>
  </si>
  <si>
    <t xml:space="preserve">     塔一真空泵</t>
  </si>
  <si>
    <t xml:space="preserve">     UAC配制槽</t>
  </si>
  <si>
    <t xml:space="preserve">     精馏塔</t>
  </si>
  <si>
    <t>φ1200x26600  35块筛板</t>
  </si>
  <si>
    <t xml:space="preserve">     塔二冷凝器</t>
  </si>
  <si>
    <t xml:space="preserve">     塔二再沸器</t>
  </si>
  <si>
    <t xml:space="preserve">     塔二回流罐</t>
  </si>
  <si>
    <t xml:space="preserve">     精DMAC成品冷却器</t>
  </si>
  <si>
    <t xml:space="preserve">     精DMAC成品检测罐</t>
  </si>
  <si>
    <t xml:space="preserve">     精DMAC成品缓冲罐</t>
  </si>
  <si>
    <t xml:space="preserve">     残液贮槽</t>
  </si>
  <si>
    <t xml:space="preserve">     塔二回流泵</t>
  </si>
  <si>
    <t xml:space="preserve">     塔二塔底出料泵</t>
  </si>
  <si>
    <t xml:space="preserve">     塔二真空泵 </t>
  </si>
  <si>
    <t xml:space="preserve">     精DMAC成品检测罐出料泵</t>
  </si>
  <si>
    <t xml:space="preserve">     UAC配制槽出料泵</t>
  </si>
  <si>
    <t xml:space="preserve">     脱盐水槽</t>
  </si>
  <si>
    <t xml:space="preserve">     脱盐水泵</t>
  </si>
  <si>
    <t>聚合生产线</t>
  </si>
  <si>
    <t xml:space="preserve">      溶剂计量槽</t>
  </si>
  <si>
    <t>φ850×945TL，714L（730L）</t>
  </si>
  <si>
    <t xml:space="preserve">      溶剂冷却器</t>
  </si>
  <si>
    <t xml:space="preserve">      MDI 贮槽-1</t>
  </si>
  <si>
    <t>φ2200×2750TL,10000L(13500L)</t>
  </si>
  <si>
    <t xml:space="preserve">      MDI 贮槽-2</t>
  </si>
  <si>
    <t>φ1000×1124TL，860L(1100L),</t>
  </si>
  <si>
    <t>φ117×465L×10μ，200/150A×526L</t>
  </si>
  <si>
    <t xml:space="preserve">      MDI 计量槽</t>
  </si>
  <si>
    <t>φ400×387TL，66L(71L)</t>
  </si>
  <si>
    <t xml:space="preserve">      PTG 贮槽</t>
  </si>
  <si>
    <t>φ1600×2000TL，4000L</t>
  </si>
  <si>
    <t xml:space="preserve">      PTG 过滤器</t>
  </si>
  <si>
    <t>φ100A×345L，滤芯φ75×340L,20mesh+100mesh</t>
  </si>
  <si>
    <t xml:space="preserve">      UB 贮槽</t>
  </si>
  <si>
    <t>φ400×350TL，30L（50L）</t>
  </si>
  <si>
    <t xml:space="preserve">      第一反应器</t>
  </si>
  <si>
    <t>φ850×1263TL，887L,with HW47 夹套,搅拌器 100rpm ,2.2kw,4P</t>
  </si>
  <si>
    <t xml:space="preserve">      预聚物过滤器</t>
  </si>
  <si>
    <t>滤芯φ200×300L,20mesh+100mesh</t>
  </si>
  <si>
    <t xml:space="preserve">      第二反应器</t>
  </si>
  <si>
    <t>φ1150×1673TL，1317L(2172L) ,AGφ1133 Double ribbon  30/42kw,57/28.5rpm,4P/8P</t>
  </si>
  <si>
    <t xml:space="preserve">      UA贮槽</t>
  </si>
  <si>
    <t xml:space="preserve">      TDOS混合槽</t>
  </si>
  <si>
    <t>φ850×1000TL，544L(700L),</t>
  </si>
  <si>
    <t xml:space="preserve">      MGS 混合槽</t>
  </si>
  <si>
    <t>φ700×800TL，272L(352L)</t>
  </si>
  <si>
    <t xml:space="preserve">      研磨机</t>
  </si>
  <si>
    <t xml:space="preserve">      TDOS 贮槽</t>
  </si>
  <si>
    <t>φ1200×1150TL，1088L(1300L)</t>
  </si>
  <si>
    <t xml:space="preserve">      UN 贮槽</t>
  </si>
  <si>
    <t>φ700×925TL，300L(400L)</t>
  </si>
  <si>
    <t xml:space="preserve">      MGS贮槽</t>
  </si>
  <si>
    <t>φ850×1000TL，544L(700L)</t>
  </si>
  <si>
    <t xml:space="preserve">      UAS 混合槽</t>
  </si>
  <si>
    <t xml:space="preserve">      UAS 贮槽</t>
  </si>
  <si>
    <t xml:space="preserve">      UM 贮槽</t>
  </si>
  <si>
    <t xml:space="preserve">      UGC 贮槽</t>
  </si>
  <si>
    <t xml:space="preserve">      UHS 贮槽</t>
  </si>
  <si>
    <t xml:space="preserve">      SAS 贮槽</t>
  </si>
  <si>
    <t xml:space="preserve">      UN计量槽</t>
  </si>
  <si>
    <t>80A~200A×547L,5.2L(8.0L)</t>
  </si>
  <si>
    <t xml:space="preserve">      UGCS 计量槽</t>
  </si>
  <si>
    <t>80A~200A×573L,5.3L(8.0L)</t>
  </si>
  <si>
    <t xml:space="preserve">      原液混合槽</t>
  </si>
  <si>
    <t>φ1250×1450TL，1363L(2290L),</t>
  </si>
  <si>
    <t xml:space="preserve">      原液供给槽</t>
  </si>
  <si>
    <t>φ2200×2300TL,8200L(10500L)</t>
  </si>
  <si>
    <t xml:space="preserve">      原液过滤器</t>
  </si>
  <si>
    <t>1.7㎡</t>
  </si>
  <si>
    <t xml:space="preserve">      WaUS贮槽</t>
  </si>
  <si>
    <t>φ1800×1600TL ,4000L(4800L)</t>
  </si>
  <si>
    <t xml:space="preserve">      冷媒接受槽</t>
  </si>
  <si>
    <t>φ900×1000H 500L(630L)</t>
  </si>
  <si>
    <t xml:space="preserve">      热水槽</t>
  </si>
  <si>
    <t>φ1800×1100H,2000L(2799L)φ1800×3300H</t>
  </si>
  <si>
    <t>0.56㎡,100A/80A,二重管,2m</t>
  </si>
  <si>
    <t xml:space="preserve">      热水冷却器-2</t>
  </si>
  <si>
    <t>0.84㎡,80A/65A,二重管,3m</t>
  </si>
  <si>
    <t xml:space="preserve">      热水冷却器-3</t>
  </si>
  <si>
    <t>1.6㎡,100A/80A,二重管,5.8m</t>
  </si>
  <si>
    <t xml:space="preserve">      水浴融化槽</t>
  </si>
  <si>
    <t>1T/12.5M</t>
  </si>
  <si>
    <t xml:space="preserve">      电子秤</t>
  </si>
  <si>
    <t xml:space="preserve">      PTG 贮槽泵</t>
  </si>
  <si>
    <t>25L/min 齿轮泵,1.5kw</t>
  </si>
  <si>
    <t xml:space="preserve">      TDOS混合槽泵</t>
  </si>
  <si>
    <t>10L/min×15m,1.5kw</t>
  </si>
  <si>
    <t xml:space="preserve">      TDOS 计量泵</t>
  </si>
  <si>
    <t>1.6~9.5L/min,1.5kw</t>
  </si>
  <si>
    <t xml:space="preserve">      MGS 混合槽泵</t>
  </si>
  <si>
    <t>0.83~4L/min x 10m, 0.4kw</t>
  </si>
  <si>
    <t xml:space="preserve">      MGS计量泵</t>
  </si>
  <si>
    <t>1台备件</t>
  </si>
  <si>
    <t xml:space="preserve">      粘度计泵</t>
  </si>
  <si>
    <t>10cc/rev,0.4kw</t>
  </si>
  <si>
    <t xml:space="preserve">      UAS计量泵</t>
  </si>
  <si>
    <t>1.0~8.0L/min 1.5kw</t>
  </si>
  <si>
    <t xml:space="preserve">      第二反应器泵</t>
  </si>
  <si>
    <t xml:space="preserve">      原液混合槽泵</t>
  </si>
  <si>
    <t>30L/min 齿轮泵,35rpm,3.7kw,4P</t>
  </si>
  <si>
    <t xml:space="preserve">      WaUS贮槽泵</t>
  </si>
  <si>
    <t>35L/min×32m,屏蔽泵,1.5kw</t>
  </si>
  <si>
    <t xml:space="preserve">      冷媒接受槽泵</t>
  </si>
  <si>
    <t xml:space="preserve">      热水泵-1</t>
  </si>
  <si>
    <t xml:space="preserve">      热水泵-2</t>
  </si>
  <si>
    <t xml:space="preserve">      热水泵-A</t>
  </si>
  <si>
    <t>500L/min×30m,屏蔽泵,5.5kw</t>
  </si>
  <si>
    <t xml:space="preserve">      热水泵-B</t>
  </si>
  <si>
    <t xml:space="preserve">      MDI循环喂料泵</t>
  </si>
  <si>
    <t xml:space="preserve">      聚合控制中心</t>
  </si>
  <si>
    <t>纺丝卷绕生产线</t>
  </si>
  <si>
    <t xml:space="preserve">      脱泡冷凝器</t>
  </si>
  <si>
    <t xml:space="preserve">      喷射器</t>
  </si>
  <si>
    <t>抽气量5kg/hr,真空度0.93kPa；工作蒸汽压力:1.1MPa；耗汽量:132kg/hr</t>
  </si>
  <si>
    <t xml:space="preserve">      水封槽</t>
  </si>
  <si>
    <t>Φ800Χ800mm 300L(400L)</t>
  </si>
  <si>
    <t xml:space="preserve">      纺丝槽</t>
  </si>
  <si>
    <t>上部S20伴热，中下部S11伴热，总高8757mm</t>
  </si>
  <si>
    <t xml:space="preserve">      纺丝泵传动装置 </t>
  </si>
  <si>
    <t>功率3.02kW</t>
  </si>
  <si>
    <t xml:space="preserve">300~800m/min,   </t>
  </si>
  <si>
    <t>2套备件</t>
  </si>
  <si>
    <t xml:space="preserve">      油剂槽</t>
  </si>
  <si>
    <t>Φ1200x1150mm,1000L(1360L)</t>
  </si>
  <si>
    <t xml:space="preserve">      热风处理器</t>
  </si>
  <si>
    <t>含热交换器 第一至四冷却器 机架 热风风机</t>
  </si>
  <si>
    <t xml:space="preserve">      热风第一加热器</t>
  </si>
  <si>
    <t xml:space="preserve">      热风第二加热器</t>
  </si>
  <si>
    <t xml:space="preserve">      排气吸收器</t>
  </si>
  <si>
    <t xml:space="preserve">      废溶剂接收槽</t>
  </si>
  <si>
    <t>1000Lx1000Wx925H,V=775(925)L</t>
  </si>
  <si>
    <t xml:space="preserve">      45度热水槽</t>
  </si>
  <si>
    <t xml:space="preserve">      30度热水槽</t>
  </si>
  <si>
    <t xml:space="preserve">      45度热水冷凝器</t>
  </si>
  <si>
    <t xml:space="preserve">      30度热水冷凝器</t>
  </si>
  <si>
    <t xml:space="preserve">      热媒高位槽</t>
  </si>
  <si>
    <t xml:space="preserve">      热媒加热器</t>
  </si>
  <si>
    <t xml:space="preserve">      热媒贮槽</t>
  </si>
  <si>
    <t xml:space="preserve">      升降机</t>
  </si>
  <si>
    <t>500kg，0.75kW，升高650mm</t>
  </si>
  <si>
    <t>1000kg×6.0m</t>
  </si>
  <si>
    <t xml:space="preserve">      喷丝板及组件</t>
  </si>
  <si>
    <t xml:space="preserve">      脱泡器泵</t>
  </si>
  <si>
    <t>1.25~6.0L/min1.5kW</t>
  </si>
  <si>
    <t xml:space="preserve">      纺丝槽泵</t>
  </si>
  <si>
    <t>1.0~6.0L/min,Gear pump,3.7kW with INV</t>
  </si>
  <si>
    <t xml:space="preserve">      纺丝计量泵</t>
  </si>
  <si>
    <t>0.6cc/revx8Port（For 16ends）,4.5~12.5rpm</t>
  </si>
  <si>
    <t>6台备件</t>
  </si>
  <si>
    <t xml:space="preserve">      排气吸收器循环泵</t>
  </si>
  <si>
    <t>20L//min x 20m，屏闭泵，0.75 kW</t>
  </si>
  <si>
    <t xml:space="preserve">      溶剂输送泵</t>
  </si>
  <si>
    <t>30L/minx21.5m，屏闭泵，0.75kW</t>
  </si>
  <si>
    <t xml:space="preserve">      溶剂喷淋泵</t>
  </si>
  <si>
    <t>80 l/minx32m，屏闭泵，1.5kW</t>
  </si>
  <si>
    <t xml:space="preserve">      45度热水泵</t>
  </si>
  <si>
    <t>500 l/min x 30m，屏闭泵，5.5kW</t>
  </si>
  <si>
    <t xml:space="preserve">      30度热水泵</t>
  </si>
  <si>
    <t>500 l/min x 30m, 屏闭泵，5.5kW</t>
  </si>
  <si>
    <t xml:space="preserve">      热媒真空泵</t>
  </si>
  <si>
    <t xml:space="preserve">      热媒供给泵</t>
  </si>
  <si>
    <t>纺丝清洗设备</t>
  </si>
  <si>
    <t xml:space="preserve">      溶剂高位槽</t>
  </si>
  <si>
    <t xml:space="preserve">      US清洗槽</t>
  </si>
  <si>
    <t>500Lx500Wx200H</t>
  </si>
  <si>
    <t xml:space="preserve">      水洗槽</t>
  </si>
  <si>
    <t>500Lx1000Wx420H</t>
  </si>
  <si>
    <t xml:space="preserve">      烘箱</t>
  </si>
  <si>
    <t>1200Lx600Wx1300H</t>
  </si>
  <si>
    <t xml:space="preserve">      超声波清洗机</t>
  </si>
  <si>
    <t xml:space="preserve">      组件小车</t>
  </si>
  <si>
    <t>包装线</t>
  </si>
  <si>
    <t>功率30kW</t>
  </si>
  <si>
    <t>成品车</t>
  </si>
  <si>
    <t>25锭/辆</t>
  </si>
  <si>
    <t>定型车</t>
  </si>
  <si>
    <t>显微镜</t>
  </si>
  <si>
    <t>粘度测定计</t>
  </si>
  <si>
    <t>微量天平</t>
  </si>
  <si>
    <t>20g,Min:0.005mg</t>
  </si>
  <si>
    <t>PH测定计</t>
  </si>
  <si>
    <t>M-12 Range: PH 0~14,±0.03</t>
  </si>
  <si>
    <t>全自动微量水分滴定仪</t>
  </si>
  <si>
    <t>3~30mg±0.03</t>
  </si>
  <si>
    <t>40~110℃  600×600×600</t>
  </si>
  <si>
    <t>张力测定仪</t>
  </si>
  <si>
    <t>CN1T-6101/ 1000mm</t>
  </si>
  <si>
    <t>水浴锅</t>
  </si>
  <si>
    <t>HH-S6</t>
  </si>
  <si>
    <t>HH-8</t>
  </si>
  <si>
    <t>索格利特萃取器</t>
  </si>
  <si>
    <t>2000mL (flask)</t>
  </si>
  <si>
    <t>HH-4</t>
  </si>
  <si>
    <t>纯水设备</t>
  </si>
  <si>
    <t>动力站 下同</t>
  </si>
  <si>
    <t>空气净化设备</t>
  </si>
  <si>
    <t>水泵</t>
  </si>
  <si>
    <t>45KW/30KW</t>
  </si>
  <si>
    <t>热水处理换热器</t>
  </si>
  <si>
    <t>空气压缩机</t>
  </si>
  <si>
    <t>车间中央空调</t>
  </si>
  <si>
    <t>柴油发电机</t>
  </si>
  <si>
    <t>120KW</t>
  </si>
  <si>
    <t>YG023B-Ⅲ</t>
  </si>
  <si>
    <t>办公楼一层仓库、厂区东面钢结构仓库、五金仓库、锦纶车间三楼装配间</t>
    <phoneticPr fontId="3" type="noConversion"/>
  </si>
  <si>
    <t>以下位于五金仓库</t>
    <phoneticPr fontId="3" type="noConversion"/>
  </si>
  <si>
    <t>电脑</t>
    <phoneticPr fontId="3" type="noConversion"/>
  </si>
  <si>
    <t>文件柜</t>
    <phoneticPr fontId="3" type="noConversion"/>
  </si>
  <si>
    <t>办公桌</t>
    <phoneticPr fontId="3" type="noConversion"/>
  </si>
  <si>
    <t>只</t>
    <phoneticPr fontId="3" type="noConversion"/>
  </si>
  <si>
    <t>张</t>
    <phoneticPr fontId="3" type="noConversion"/>
  </si>
  <si>
    <t>格力空调（壁挂）</t>
    <phoneticPr fontId="3" type="noConversion"/>
  </si>
  <si>
    <t>电梯</t>
    <phoneticPr fontId="3" type="noConversion"/>
  </si>
  <si>
    <t>部</t>
    <phoneticPr fontId="3" type="noConversion"/>
  </si>
  <si>
    <t>电梯</t>
    <phoneticPr fontId="3" type="noConversion"/>
  </si>
  <si>
    <t>其中主要：液态PTG贮槽</t>
    <phoneticPr fontId="3" type="noConversion"/>
  </si>
  <si>
    <t>其中主要：溶剂冷却器</t>
    <phoneticPr fontId="3" type="noConversion"/>
  </si>
  <si>
    <r>
      <t>144</t>
    </r>
    <r>
      <rPr>
        <sz val="9"/>
        <rFont val="宋体"/>
        <charset val="134"/>
      </rPr>
      <t>工位</t>
    </r>
  </si>
  <si>
    <r>
      <t>250</t>
    </r>
    <r>
      <rPr>
        <sz val="9"/>
        <rFont val="宋体"/>
        <charset val="134"/>
      </rPr>
      <t>万大卡/2台 120万大卡/1台</t>
    </r>
  </si>
  <si>
    <r>
      <t>6</t>
    </r>
    <r>
      <rPr>
        <sz val="9"/>
        <rFont val="宋体"/>
        <charset val="134"/>
      </rPr>
      <t>门</t>
    </r>
  </si>
  <si>
    <r>
      <t>48</t>
    </r>
    <r>
      <rPr>
        <sz val="9"/>
        <rFont val="宋体"/>
        <charset val="134"/>
      </rPr>
      <t>个探头</t>
    </r>
  </si>
  <si>
    <r>
      <t xml:space="preserve"> φ1000x21540 </t>
    </r>
    <r>
      <rPr>
        <sz val="9"/>
        <rFont val="宋体"/>
        <charset val="134"/>
      </rPr>
      <t>填料H=8000</t>
    </r>
  </si>
  <si>
    <r>
      <t>6</t>
    </r>
    <r>
      <rPr>
        <sz val="9"/>
        <rFont val="宋体"/>
        <charset val="134"/>
      </rPr>
      <t>条线</t>
    </r>
  </si>
  <si>
    <r>
      <t>φ1000×1000TL</t>
    </r>
    <r>
      <rPr>
        <sz val="9"/>
        <rFont val="宋体"/>
        <charset val="134"/>
      </rPr>
      <t>，600L(801L) φ700×925TL，300L(400L)</t>
    </r>
  </si>
  <si>
    <r>
      <t>φ1350×1050TL</t>
    </r>
    <r>
      <rPr>
        <sz val="9"/>
        <rFont val="宋体"/>
        <charset val="134"/>
      </rPr>
      <t>，680L(900L)φ1050×1050TL，680L(900L)</t>
    </r>
  </si>
  <si>
    <r>
      <t>φ1350×950TL</t>
    </r>
    <r>
      <rPr>
        <sz val="9"/>
        <rFont val="宋体"/>
        <charset val="134"/>
      </rPr>
      <t>，1200L(1500L)φ1200×950TL，1000L(1300L)</t>
    </r>
  </si>
  <si>
    <r>
      <t>φ1000×1000TL</t>
    </r>
    <r>
      <rPr>
        <sz val="9"/>
        <rFont val="宋体"/>
        <charset val="134"/>
      </rPr>
      <t>，600L(816L）φ700×925TL，300L(400L)</t>
    </r>
  </si>
  <si>
    <r>
      <t>φ1000×1000TL600L(816L)φ700×925TL</t>
    </r>
    <r>
      <rPr>
        <sz val="9"/>
        <rFont val="宋体"/>
        <charset val="134"/>
      </rPr>
      <t>，600L(816L)</t>
    </r>
  </si>
  <si>
    <r>
      <t>300A×342TL</t>
    </r>
    <r>
      <rPr>
        <sz val="9"/>
        <rFont val="宋体"/>
        <charset val="134"/>
      </rPr>
      <t>，20L(27L)</t>
    </r>
  </si>
  <si>
    <r>
      <t>250</t>
    </r>
    <r>
      <rPr>
        <sz val="9"/>
        <rFont val="宋体"/>
        <charset val="134"/>
      </rPr>
      <t xml:space="preserve">㎏ </t>
    </r>
  </si>
  <si>
    <r>
      <t xml:space="preserve">50L/min </t>
    </r>
    <r>
      <rPr>
        <sz val="9"/>
        <rFont val="宋体"/>
        <charset val="134"/>
      </rPr>
      <t>齿轮泵,35rpm,5.5kw,4P</t>
    </r>
  </si>
  <si>
    <r>
      <t xml:space="preserve">1.25~6.5L/min </t>
    </r>
    <r>
      <rPr>
        <sz val="9"/>
        <rFont val="宋体"/>
        <charset val="134"/>
      </rPr>
      <t>齿轮泵,3.7kw,INV,8.6~34rpm</t>
    </r>
  </si>
  <si>
    <r>
      <t>50L/min×30m,</t>
    </r>
    <r>
      <rPr>
        <sz val="9"/>
        <rFont val="宋体"/>
        <charset val="134"/>
      </rPr>
      <t>屏蔽泵,2.2kw</t>
    </r>
  </si>
  <si>
    <r>
      <t>500L/min×30m,</t>
    </r>
    <r>
      <rPr>
        <sz val="9"/>
        <rFont val="宋体"/>
        <charset val="134"/>
      </rPr>
      <t>屏蔽泵,5.5kw</t>
    </r>
  </si>
  <si>
    <r>
      <t>流量</t>
    </r>
    <r>
      <rPr>
        <sz val="9"/>
        <rFont val="宋体"/>
        <charset val="134"/>
      </rPr>
      <t>80L/min扬程35m功率2.2kW</t>
    </r>
  </si>
  <si>
    <r>
      <t>32</t>
    </r>
    <r>
      <rPr>
        <sz val="9"/>
        <rFont val="宋体"/>
        <charset val="134"/>
      </rPr>
      <t>台卷绕机/套/8套</t>
    </r>
  </si>
  <si>
    <r>
      <t>320Kw</t>
    </r>
    <r>
      <rPr>
        <sz val="9"/>
        <rFont val="宋体"/>
        <charset val="134"/>
      </rPr>
      <t>，380V，3xФ4W</t>
    </r>
  </si>
  <si>
    <r>
      <t>炉膛尺寸</t>
    </r>
    <r>
      <rPr>
        <sz val="9"/>
        <rFont val="宋体"/>
        <charset val="134"/>
      </rPr>
      <t>Φ800x1000mm,总功率30Kw</t>
    </r>
  </si>
  <si>
    <t>机器设备</t>
    <phoneticPr fontId="3" type="noConversion"/>
  </si>
  <si>
    <t>生产设备</t>
    <phoneticPr fontId="3" type="noConversion"/>
  </si>
  <si>
    <t>办公设备</t>
    <phoneticPr fontId="3" type="noConversion"/>
  </si>
  <si>
    <t>二</t>
    <phoneticPr fontId="3" type="noConversion"/>
  </si>
  <si>
    <t>其中主要包括：加料斗</t>
    <phoneticPr fontId="3" type="noConversion"/>
  </si>
  <si>
    <t>1-1</t>
    <phoneticPr fontId="3" type="noConversion"/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</si>
  <si>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</si>
  <si>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</si>
  <si>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</si>
  <si>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</si>
  <si>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</si>
  <si>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</si>
  <si>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</si>
  <si>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</si>
  <si>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</si>
  <si>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</si>
  <si>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</si>
  <si>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</si>
  <si>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</si>
  <si>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</si>
  <si>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</si>
  <si>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</si>
  <si>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</si>
  <si>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64-1</t>
    <phoneticPr fontId="3" type="noConversion"/>
  </si>
  <si>
    <t>64-2</t>
  </si>
  <si>
    <t>64-3</t>
  </si>
  <si>
    <t>64-4</t>
  </si>
  <si>
    <t>64-5</t>
  </si>
  <si>
    <t>64-6</t>
  </si>
  <si>
    <t>64-7</t>
  </si>
  <si>
    <t>64-8</t>
  </si>
  <si>
    <t>64-9</t>
  </si>
  <si>
    <t>64-10</t>
  </si>
  <si>
    <t>64-11</t>
  </si>
  <si>
    <t>64-12</t>
  </si>
  <si>
    <t>64-13</t>
  </si>
  <si>
    <t>64-14</t>
  </si>
  <si>
    <t>64-15</t>
  </si>
  <si>
    <t>64-16</t>
  </si>
  <si>
    <t>64-17</t>
  </si>
  <si>
    <t>64-18</t>
  </si>
  <si>
    <t>64-19</t>
  </si>
  <si>
    <t>64-20</t>
  </si>
  <si>
    <t>64-21</t>
  </si>
  <si>
    <t>64-22</t>
  </si>
  <si>
    <t>64-23</t>
  </si>
  <si>
    <t>64-24</t>
  </si>
  <si>
    <t>64-25</t>
  </si>
  <si>
    <t>64-26</t>
  </si>
  <si>
    <t>64-27</t>
  </si>
  <si>
    <t>64-28</t>
  </si>
  <si>
    <t>64-29</t>
  </si>
  <si>
    <t>64-30</t>
  </si>
  <si>
    <t>64-31</t>
  </si>
  <si>
    <t>64-32</t>
  </si>
  <si>
    <t>64-33</t>
  </si>
  <si>
    <t>64-34</t>
  </si>
  <si>
    <t>64-35</t>
  </si>
  <si>
    <t>64-36</t>
  </si>
  <si>
    <t>65</t>
    <phoneticPr fontId="3" type="noConversion"/>
  </si>
  <si>
    <t>65-1</t>
    <phoneticPr fontId="3" type="noConversion"/>
  </si>
  <si>
    <t>65-2</t>
  </si>
  <si>
    <t>65-3</t>
  </si>
  <si>
    <t>65-4</t>
  </si>
  <si>
    <t>65-5</t>
  </si>
  <si>
    <t>65-6</t>
  </si>
  <si>
    <t>65-7</t>
  </si>
  <si>
    <t>65-8</t>
  </si>
  <si>
    <t>65-9</t>
  </si>
  <si>
    <t>65-10</t>
  </si>
  <si>
    <t>65-11</t>
  </si>
  <si>
    <t>65-12</t>
  </si>
  <si>
    <t>65-13</t>
  </si>
  <si>
    <t>65-14</t>
  </si>
  <si>
    <t>65-15</t>
  </si>
  <si>
    <t>65-16</t>
  </si>
  <si>
    <t>65-17</t>
  </si>
  <si>
    <t>65-18</t>
  </si>
  <si>
    <t>65-19</t>
  </si>
  <si>
    <t>65-20</t>
  </si>
  <si>
    <t>65-21</t>
  </si>
  <si>
    <t>65-22</t>
  </si>
  <si>
    <t>65-23</t>
  </si>
  <si>
    <t>65-24</t>
  </si>
  <si>
    <t>65-25</t>
  </si>
  <si>
    <t>65-26</t>
  </si>
  <si>
    <t>65-27</t>
  </si>
  <si>
    <t>65-28</t>
  </si>
  <si>
    <t>65-29</t>
  </si>
  <si>
    <t>65-30</t>
  </si>
  <si>
    <t>65-31</t>
  </si>
  <si>
    <t>65-32</t>
  </si>
  <si>
    <t>65-33</t>
  </si>
  <si>
    <t>65-34</t>
  </si>
  <si>
    <t>65-35</t>
  </si>
  <si>
    <t>65-36</t>
  </si>
  <si>
    <t>65-37</t>
  </si>
  <si>
    <t>65-38</t>
  </si>
  <si>
    <t>65-39</t>
  </si>
  <si>
    <t>65-40</t>
  </si>
  <si>
    <t>65-41</t>
  </si>
  <si>
    <t>65-42</t>
  </si>
  <si>
    <t>65-43</t>
  </si>
  <si>
    <t>65-44</t>
  </si>
  <si>
    <t>65-45</t>
  </si>
  <si>
    <t>65-46</t>
  </si>
  <si>
    <t>65-47</t>
  </si>
  <si>
    <t>65-48</t>
  </si>
  <si>
    <t>65-49</t>
  </si>
  <si>
    <t>65-50</t>
  </si>
  <si>
    <t>65-51</t>
  </si>
  <si>
    <t>65-52</t>
  </si>
  <si>
    <t>65-53</t>
  </si>
  <si>
    <t>65-54</t>
  </si>
  <si>
    <t>65-55</t>
  </si>
  <si>
    <t>65-56</t>
  </si>
  <si>
    <t>65-57</t>
  </si>
  <si>
    <t>65-58</t>
  </si>
  <si>
    <t>65-59</t>
  </si>
  <si>
    <t>65-60</t>
  </si>
  <si>
    <t>其中主要包括：脱泡器</t>
    <phoneticPr fontId="3" type="noConversion"/>
  </si>
  <si>
    <t>66-1</t>
    <phoneticPr fontId="3" type="noConversion"/>
  </si>
  <si>
    <t>66-2</t>
  </si>
  <si>
    <t>66-3</t>
  </si>
  <si>
    <t>66-4</t>
  </si>
  <si>
    <t>66-5</t>
  </si>
  <si>
    <t>66-6</t>
  </si>
  <si>
    <t>66-7</t>
  </si>
  <si>
    <t>66-8</t>
  </si>
  <si>
    <t>66-9</t>
  </si>
  <si>
    <t>66-10</t>
  </si>
  <si>
    <t>66-11</t>
  </si>
  <si>
    <t>66-12</t>
  </si>
  <si>
    <t>66-13</t>
  </si>
  <si>
    <t>66-14</t>
  </si>
  <si>
    <t>66-15</t>
  </si>
  <si>
    <t>66-16</t>
  </si>
  <si>
    <t>66-17</t>
  </si>
  <si>
    <t>66-18</t>
  </si>
  <si>
    <t>66-19</t>
  </si>
  <si>
    <t>66-20</t>
  </si>
  <si>
    <t>66-21</t>
  </si>
  <si>
    <t>66-22</t>
  </si>
  <si>
    <t>66-23</t>
  </si>
  <si>
    <t>66-24</t>
  </si>
  <si>
    <t>66-25</t>
  </si>
  <si>
    <t>66-26</t>
  </si>
  <si>
    <t>66-27</t>
  </si>
  <si>
    <t>66-28</t>
  </si>
  <si>
    <t>66-29</t>
  </si>
  <si>
    <t>66-30</t>
  </si>
  <si>
    <t>66-31</t>
  </si>
  <si>
    <t>66-32</t>
  </si>
  <si>
    <t>66-33</t>
  </si>
  <si>
    <t>66-34</t>
  </si>
  <si>
    <t>66-35</t>
  </si>
  <si>
    <t>67-1</t>
    <phoneticPr fontId="3" type="noConversion"/>
  </si>
  <si>
    <t>套</t>
    <phoneticPr fontId="3" type="noConversion"/>
  </si>
  <si>
    <t>原评估价值</t>
    <phoneticPr fontId="3" type="noConversion"/>
  </si>
  <si>
    <t>快速变现价值</t>
    <phoneticPr fontId="3" type="noConversion"/>
  </si>
  <si>
    <r>
      <t>评估基准日：2019年</t>
    </r>
    <r>
      <rPr>
        <sz val="9"/>
        <rFont val="宋体"/>
        <family val="3"/>
        <charset val="134"/>
      </rPr>
      <t>11</t>
    </r>
    <r>
      <rPr>
        <sz val="9"/>
        <rFont val="宋体"/>
        <charset val="134"/>
      </rPr>
      <t>月</t>
    </r>
    <r>
      <rPr>
        <sz val="9"/>
        <rFont val="宋体"/>
        <family val="3"/>
        <charset val="134"/>
      </rPr>
      <t>30</t>
    </r>
    <r>
      <rPr>
        <sz val="9"/>
        <rFont val="宋体"/>
        <charset val="134"/>
      </rPr>
      <t>日</t>
    </r>
    <phoneticPr fontId="3" type="noConversion"/>
  </si>
  <si>
    <t>产权持有者名称：杭州大江东国有资产经营管理有限公司</t>
    <phoneticPr fontId="3" type="noConversion"/>
  </si>
  <si>
    <t xml:space="preserve">     油剂调配槽</t>
    <phoneticPr fontId="3" type="noConversion"/>
  </si>
  <si>
    <t xml:space="preserve">     纯水设备</t>
    <phoneticPr fontId="3" type="noConversion"/>
  </si>
  <si>
    <t xml:space="preserve">      PSA变压吸附制氮机</t>
    <phoneticPr fontId="3" type="noConversion"/>
  </si>
  <si>
    <t>RDN49-15</t>
    <phoneticPr fontId="3" type="noConversion"/>
  </si>
  <si>
    <t xml:space="preserve">     纺丝计量泵</t>
    <phoneticPr fontId="3" type="noConversion"/>
  </si>
  <si>
    <t xml:space="preserve">      立式热风循环预热炉</t>
    <phoneticPr fontId="3" type="noConversion"/>
  </si>
  <si>
    <t xml:space="preserve">     纺丝油剂泵</t>
    <phoneticPr fontId="3" type="noConversion"/>
  </si>
  <si>
    <r>
      <t xml:space="preserve">      </t>
    </r>
    <r>
      <rPr>
        <sz val="9"/>
        <color rgb="FFFF0000"/>
        <rFont val="宋体"/>
        <family val="3"/>
        <charset val="134"/>
        <scheme val="minor"/>
      </rPr>
      <t>精</t>
    </r>
    <r>
      <rPr>
        <sz val="9"/>
        <rFont val="宋体"/>
        <charset val="134"/>
        <scheme val="minor"/>
      </rPr>
      <t>DMAC贮槽</t>
    </r>
    <phoneticPr fontId="3" type="noConversion"/>
  </si>
  <si>
    <t>30Kw/55Kw</t>
    <phoneticPr fontId="3" type="noConversion"/>
  </si>
  <si>
    <t>各5</t>
    <phoneticPr fontId="3" type="noConversion"/>
  </si>
  <si>
    <t>150cm/8台120cm/8台90cm/4台 4楼</t>
    <phoneticPr fontId="3" type="noConversion"/>
  </si>
  <si>
    <t>4楼</t>
    <phoneticPr fontId="3" type="noConversion"/>
  </si>
  <si>
    <t>8台备件（仓）</t>
    <phoneticPr fontId="3" type="noConversion"/>
  </si>
  <si>
    <t>含电脑</t>
    <phoneticPr fontId="3" type="noConversion"/>
  </si>
  <si>
    <t>一台为干变</t>
    <phoneticPr fontId="3" type="noConversion"/>
  </si>
  <si>
    <t>套</t>
    <phoneticPr fontId="3" type="noConversion"/>
  </si>
  <si>
    <t>报废</t>
    <phoneticPr fontId="3" type="noConversion"/>
  </si>
  <si>
    <t>1台已拆散</t>
    <phoneticPr fontId="3" type="noConversion"/>
  </si>
  <si>
    <t>1台在修</t>
    <phoneticPr fontId="3" type="noConversion"/>
  </si>
  <si>
    <t xml:space="preserve">      热媒循环泵</t>
    <phoneticPr fontId="3" type="noConversion"/>
  </si>
  <si>
    <r>
      <t>450 l/min x 38m</t>
    </r>
    <r>
      <rPr>
        <sz val="9"/>
        <rFont val="宋体"/>
        <charset val="134"/>
      </rPr>
      <t>，7.5kW</t>
    </r>
    <r>
      <rPr>
        <sz val="9"/>
        <rFont val="宋体"/>
        <family val="3"/>
        <charset val="134"/>
      </rPr>
      <t xml:space="preserve"> </t>
    </r>
    <r>
      <rPr>
        <sz val="9"/>
        <color rgb="FFFF0000"/>
        <rFont val="宋体"/>
        <family val="3"/>
        <charset val="134"/>
      </rPr>
      <t xml:space="preserve"> HL-FM</t>
    </r>
    <phoneticPr fontId="3" type="noConversion"/>
  </si>
  <si>
    <t>67-2</t>
  </si>
  <si>
    <t>67-3</t>
  </si>
  <si>
    <t>67-4</t>
  </si>
  <si>
    <t>67-5</t>
  </si>
  <si>
    <t>67-6</t>
  </si>
  <si>
    <t>67-7</t>
  </si>
  <si>
    <r>
      <t>0.8kW,</t>
    </r>
    <r>
      <rPr>
        <sz val="9"/>
        <color rgb="FFFF0000"/>
        <rFont val="宋体"/>
        <family val="3"/>
        <charset val="134"/>
        <scheme val="minor"/>
      </rPr>
      <t>2头</t>
    </r>
    <phoneticPr fontId="3" type="noConversion"/>
  </si>
  <si>
    <t>下同</t>
    <phoneticPr fontId="3" type="noConversion"/>
  </si>
  <si>
    <r>
      <t>检验测试区 下同</t>
    </r>
    <r>
      <rPr>
        <sz val="9"/>
        <rFont val="宋体"/>
        <family val="3"/>
        <charset val="134"/>
        <scheme val="minor"/>
      </rPr>
      <t xml:space="preserve">  </t>
    </r>
    <phoneticPr fontId="3" type="noConversion"/>
  </si>
  <si>
    <t>冷却塔及机组</t>
    <phoneticPr fontId="3" type="noConversion"/>
  </si>
  <si>
    <r>
      <t>3t</t>
    </r>
    <r>
      <rPr>
        <sz val="9"/>
        <rFont val="宋体"/>
        <family val="3"/>
        <charset val="134"/>
        <scheme val="minor"/>
      </rPr>
      <t xml:space="preserve"> 3层3门</t>
    </r>
    <phoneticPr fontId="3" type="noConversion"/>
  </si>
  <si>
    <t>含软件</t>
    <phoneticPr fontId="3" type="noConversion"/>
  </si>
  <si>
    <t>未见实物</t>
  </si>
  <si>
    <t>未见实物</t>
    <phoneticPr fontId="3" type="noConversion"/>
  </si>
  <si>
    <t>文件柜（铁）</t>
    <phoneticPr fontId="14" type="noConversion"/>
  </si>
  <si>
    <t>空调</t>
    <phoneticPr fontId="14" type="noConversion"/>
  </si>
  <si>
    <t>台</t>
    <phoneticPr fontId="3" type="noConversion"/>
  </si>
  <si>
    <r>
      <t>换热面积2.2</t>
    </r>
    <r>
      <rPr>
        <sz val="9"/>
        <rFont val="宋体"/>
        <family val="3"/>
        <charset val="134"/>
      </rPr>
      <t>㎡</t>
    </r>
    <r>
      <rPr>
        <sz val="9"/>
        <rFont val="宋体"/>
        <charset val="134"/>
        <scheme val="minor"/>
      </rPr>
      <t xml:space="preserve"> DN200x2000</t>
    </r>
    <phoneticPr fontId="3" type="noConversion"/>
  </si>
  <si>
    <t xml:space="preserve">换热面积S=107.9㎡  φ700x5500  </t>
    <phoneticPr fontId="3" type="noConversion"/>
  </si>
  <si>
    <t xml:space="preserve">换热面积S=46.9㎡  </t>
    <phoneticPr fontId="3" type="noConversion"/>
  </si>
  <si>
    <r>
      <t>换热面积S=32.7</t>
    </r>
    <r>
      <rPr>
        <sz val="9"/>
        <rFont val="宋体"/>
        <family val="3"/>
        <charset val="134"/>
      </rPr>
      <t>㎡</t>
    </r>
    <r>
      <rPr>
        <sz val="9"/>
        <rFont val="宋体"/>
        <charset val="134"/>
        <scheme val="minor"/>
      </rPr>
      <t xml:space="preserve">φ450X3900 </t>
    </r>
    <phoneticPr fontId="3" type="noConversion"/>
  </si>
  <si>
    <t>换热面积S=45.9㎡  φ600x4000换热管规格：φ25x2x3000</t>
    <phoneticPr fontId="3" type="noConversion"/>
  </si>
  <si>
    <t>换热面积S=20.2㎡  φ450x3700 换热管规格：φ25x2x3000</t>
    <phoneticPr fontId="3" type="noConversion"/>
  </si>
  <si>
    <t>350L/min，出口压力10kg/c㎡，380V,15Kw；  电伴热，50℃</t>
  </si>
  <si>
    <t>3㎡,by CM</t>
  </si>
  <si>
    <t>1.5㎡,by S3</t>
  </si>
  <si>
    <t>φ250×2500TL，列管式，有效换热面积6㎡</t>
  </si>
  <si>
    <t>Φ250Χ1494mm；有效换热面积：2.7㎡</t>
  </si>
  <si>
    <t>蒸汽加热，换热面积194㎡</t>
  </si>
  <si>
    <t>加热介质HM，换热面积：20.8㎡</t>
  </si>
  <si>
    <t>介质CM、RW，换热面积1.6㎡</t>
  </si>
  <si>
    <t>介质CM，换热面积1.6㎡</t>
  </si>
  <si>
    <t>20D 2h /30D  3h/40D 3h/70D 5h</t>
    <phoneticPr fontId="3" type="noConversion"/>
  </si>
  <si>
    <t>20m³</t>
  </si>
  <si>
    <t>10m³</t>
  </si>
  <si>
    <t>41m³/1.07  LS-25</t>
  </si>
  <si>
    <t>41m³/0.76  LS-25</t>
  </si>
  <si>
    <t>41m³/0.76 LS-25</t>
  </si>
  <si>
    <t>100m³(107 m³)φ5000 x 5850，电伴热，50℃</t>
  </si>
  <si>
    <t>V=45m³  φ3600x4500</t>
  </si>
  <si>
    <t>Q=3.3m³/h   扬程H=35m  屏蔽泵  功率:2.2KW</t>
  </si>
  <si>
    <t>Q=3m³/h   扬程H=25m 自吸泵  功率:2.2Kw</t>
  </si>
  <si>
    <t>Q=48m³/h   扬程H=17m 屏蔽泵   功率:5.5KW</t>
  </si>
  <si>
    <t>Q=1.8m³/h   扬程H=32m屏蔽泵    功率:2.2KW</t>
  </si>
  <si>
    <t>V=0.8m³φ800X2500盘管φ8面积1㎡</t>
  </si>
  <si>
    <t>Q=1.8m³/h   扬程H=35m屏蔽泵    功率:2.2Kw</t>
  </si>
  <si>
    <t>Q=1.8m³/h   扬程H=30m屏蔽泵   功率:2.2Kw</t>
  </si>
  <si>
    <t>Q=280m³/h    P=60Torr   功率:11KW</t>
  </si>
  <si>
    <t>V=2.5m³  φ1600X1300  搅拌功率:0.75Kw</t>
  </si>
  <si>
    <t>V=1.56m³  φ1000X3000</t>
  </si>
  <si>
    <t xml:space="preserve"> V=5.1m³φ1400 H=4400</t>
  </si>
  <si>
    <t>V=11.8m³φ1800 L=5000</t>
  </si>
  <si>
    <t>V=2.39m³  φ1200 H=3300</t>
  </si>
  <si>
    <t>Q=1.8m³/h   扬程H=35m   功率:2.2Kw</t>
  </si>
  <si>
    <t>Q=0~0.09m³/h  出口压力：2.0Kg/c㎡   功率:11Kw</t>
  </si>
  <si>
    <t>Q=200m³/h    P=25Torr     功率:5.5Kw</t>
  </si>
  <si>
    <t>Q=15m³/h   扬程H=25m    功率:3.0KW</t>
  </si>
  <si>
    <t xml:space="preserve">Q=0.02m³/h   出口压力：5.0Kg/c㎡  功率0.75Kw </t>
  </si>
  <si>
    <t>V=2m³  φ1600x1300</t>
  </si>
  <si>
    <t>Q=3.3m³/h，H=35m,功率:0.75Kw</t>
  </si>
  <si>
    <t xml:space="preserve">2000x5600x1300,11m³(15m³) </t>
  </si>
  <si>
    <t>Φ850x2859mm, 0.75m³</t>
  </si>
  <si>
    <t>Φ1250Χ1400mm；1.35m³(2.2 m³)</t>
  </si>
  <si>
    <t>Φ600x2540mm, V=0.7(0.85)m³,换热面积1.2㎡</t>
  </si>
  <si>
    <t>Φ900x1250mm, 有效容积0.64m³</t>
  </si>
  <si>
    <t>Φ1000Χ1200 T.Lmm；0.60(1.2)m³</t>
  </si>
  <si>
    <t>Φ1300Χ2600mm, 2.5m³</t>
  </si>
  <si>
    <t>2.5m³/h , 9.3kPa(at30℃), 0.4 kW</t>
  </si>
  <si>
    <t>3.0 m³/h x 0.5Mpa, 1.5kW</t>
  </si>
  <si>
    <t>Φ800x1580mm，有效容积0.72m³</t>
  </si>
  <si>
    <t>41m³/1.0</t>
  </si>
  <si>
    <t>4m³</t>
  </si>
  <si>
    <t>DN100</t>
    <phoneticPr fontId="3" type="noConversion"/>
  </si>
  <si>
    <t>复合式冷却机组</t>
    <phoneticPr fontId="3" type="noConversion"/>
  </si>
  <si>
    <t>卧式离心泵</t>
    <phoneticPr fontId="3" type="noConversion"/>
  </si>
  <si>
    <t>玻璃钢冷却塔</t>
    <phoneticPr fontId="3" type="noConversion"/>
  </si>
  <si>
    <t>非标</t>
    <phoneticPr fontId="3" type="noConversion"/>
  </si>
  <si>
    <t>Y4F，18KW</t>
    <phoneticPr fontId="3" type="noConversion"/>
  </si>
  <si>
    <t>非标</t>
    <phoneticPr fontId="3" type="noConversion"/>
  </si>
  <si>
    <t>非标</t>
    <phoneticPr fontId="3" type="noConversion"/>
  </si>
  <si>
    <t>含通风管道</t>
    <phoneticPr fontId="3" type="noConversion"/>
  </si>
  <si>
    <t>立式离心泵</t>
    <phoneticPr fontId="3" type="noConversion"/>
  </si>
  <si>
    <t>环境风空调机组</t>
    <phoneticPr fontId="3" type="noConversion"/>
  </si>
  <si>
    <r>
      <t>2T/</t>
    </r>
    <r>
      <rPr>
        <sz val="9"/>
        <color rgb="FFFF0000"/>
        <rFont val="宋体"/>
        <family val="3"/>
        <charset val="134"/>
        <scheme val="minor"/>
      </rPr>
      <t>70</t>
    </r>
    <r>
      <rPr>
        <sz val="9"/>
        <rFont val="宋体"/>
        <family val="3"/>
        <charset val="134"/>
        <scheme val="minor"/>
      </rPr>
      <t>M</t>
    </r>
    <phoneticPr fontId="3" type="noConversion"/>
  </si>
  <si>
    <t>JGT1200</t>
    <phoneticPr fontId="3" type="noConversion"/>
  </si>
  <si>
    <t>锦纶加弹机</t>
    <phoneticPr fontId="3" type="noConversion"/>
  </si>
  <si>
    <t>阻拉缠绕机（打包机）</t>
    <phoneticPr fontId="3" type="noConversion"/>
  </si>
  <si>
    <t>红外线温控仪</t>
    <phoneticPr fontId="3" type="noConversion"/>
  </si>
  <si>
    <t xml:space="preserve">      液态PTG过滤器</t>
    <phoneticPr fontId="3" type="noConversion"/>
  </si>
  <si>
    <t>150Ax700,140µ，滤芯备用</t>
    <phoneticPr fontId="3" type="noConversion"/>
  </si>
  <si>
    <t>水冷螺杆式冷水机组</t>
    <phoneticPr fontId="3" type="noConversion"/>
  </si>
  <si>
    <t xml:space="preserve">      单轨起重机</t>
    <phoneticPr fontId="3" type="noConversion"/>
  </si>
  <si>
    <t xml:space="preserve">      卷绕机</t>
    <phoneticPr fontId="3" type="noConversion"/>
  </si>
  <si>
    <t>LS-25</t>
    <phoneticPr fontId="3" type="noConversion"/>
  </si>
  <si>
    <t>制氮机</t>
    <phoneticPr fontId="3" type="noConversion"/>
  </si>
  <si>
    <t>无油润滑空气压缩机</t>
    <phoneticPr fontId="3" type="noConversion"/>
  </si>
  <si>
    <t>20m³/1.0</t>
    <phoneticPr fontId="3" type="noConversion"/>
  </si>
  <si>
    <t>乙二醇氨制冷机组</t>
    <phoneticPr fontId="3" type="noConversion"/>
  </si>
  <si>
    <t>LSN-55</t>
    <phoneticPr fontId="3" type="noConversion"/>
  </si>
  <si>
    <t>湿热定型机</t>
    <phoneticPr fontId="3" type="noConversion"/>
  </si>
  <si>
    <t>Φ1800Χ3000mm，1.5kW</t>
    <phoneticPr fontId="3" type="noConversion"/>
  </si>
  <si>
    <t>KD-20B type,Y-△,22kw,4P,Seal pump,0.4kw</t>
    <phoneticPr fontId="3" type="noConversion"/>
  </si>
  <si>
    <t xml:space="preserve">      溶剂加热器</t>
    <phoneticPr fontId="3" type="noConversion"/>
  </si>
  <si>
    <t xml:space="preserve">      UMS计量槽</t>
    <phoneticPr fontId="3" type="noConversion"/>
  </si>
  <si>
    <t>Φ900Χ1250mm, 有效容积0.64m³</t>
    <phoneticPr fontId="3" type="noConversion"/>
  </si>
  <si>
    <t>其中主要包括：真空清洗炉</t>
    <phoneticPr fontId="3" type="noConversion"/>
  </si>
  <si>
    <t xml:space="preserve">      MDI 过滤器</t>
    <phoneticPr fontId="3" type="noConversion"/>
  </si>
  <si>
    <t xml:space="preserve">      电动葫芦</t>
    <phoneticPr fontId="3" type="noConversion"/>
  </si>
  <si>
    <t xml:space="preserve">      热水冷却器-1</t>
    <phoneticPr fontId="3" type="noConversion"/>
  </si>
  <si>
    <t xml:space="preserve">      纺丝甬道</t>
    <phoneticPr fontId="3" type="noConversion"/>
  </si>
  <si>
    <t xml:space="preserve">      伴热系统</t>
    <phoneticPr fontId="3" type="noConversion"/>
  </si>
  <si>
    <t xml:space="preserve">     离子塔</t>
    <phoneticPr fontId="3" type="noConversion"/>
  </si>
  <si>
    <t xml:space="preserve">    控制系统</t>
    <phoneticPr fontId="3" type="noConversion"/>
  </si>
  <si>
    <t xml:space="preserve">   管道及其他</t>
    <phoneticPr fontId="3" type="noConversion"/>
  </si>
  <si>
    <t>64-37</t>
  </si>
  <si>
    <t>64-38</t>
  </si>
  <si>
    <t>65-61</t>
  </si>
  <si>
    <t>67-8</t>
  </si>
  <si>
    <t>67-9</t>
  </si>
  <si>
    <t xml:space="preserve">      管道及其他</t>
    <phoneticPr fontId="3" type="noConversion"/>
  </si>
  <si>
    <t>套</t>
    <phoneticPr fontId="3" type="noConversion"/>
  </si>
  <si>
    <t xml:space="preserve">      控制系统</t>
    <phoneticPr fontId="3" type="noConversion"/>
  </si>
  <si>
    <t>非标</t>
    <phoneticPr fontId="3" type="noConversion"/>
  </si>
  <si>
    <t>ETV15-25</t>
    <phoneticPr fontId="3" type="noConversion"/>
  </si>
  <si>
    <t>卧式离心泵</t>
    <phoneticPr fontId="3" type="noConversion"/>
  </si>
  <si>
    <t>电子磅秤</t>
    <phoneticPr fontId="3" type="noConversion"/>
  </si>
  <si>
    <t>硬度计</t>
    <phoneticPr fontId="3" type="noConversion"/>
  </si>
  <si>
    <t>HJ-6</t>
    <phoneticPr fontId="3" type="noConversion"/>
  </si>
  <si>
    <t>水浴锅</t>
    <phoneticPr fontId="3" type="noConversion"/>
  </si>
  <si>
    <r>
      <t xml:space="preserve">     甬道</t>
    </r>
    <r>
      <rPr>
        <sz val="9"/>
        <color rgb="FFFF0000"/>
        <rFont val="宋体"/>
        <family val="3"/>
        <charset val="134"/>
        <scheme val="minor"/>
      </rPr>
      <t>及管道</t>
    </r>
    <phoneticPr fontId="3" type="noConversion"/>
  </si>
  <si>
    <t>特灵三级离心冷水机组</t>
    <phoneticPr fontId="3" type="noConversion"/>
  </si>
  <si>
    <t>存货--备品备件</t>
    <phoneticPr fontId="3" type="noConversion"/>
  </si>
  <si>
    <t>饮水机及其他</t>
    <phoneticPr fontId="3" type="noConversion"/>
  </si>
  <si>
    <t>老旧，2台在仓库 已经解体</t>
    <phoneticPr fontId="3" type="noConversion"/>
  </si>
  <si>
    <t>电子磅秤</t>
    <phoneticPr fontId="3" type="noConversion"/>
  </si>
  <si>
    <t>2T</t>
    <phoneticPr fontId="3" type="noConversion"/>
  </si>
  <si>
    <t>封箱机（打包机）</t>
    <phoneticPr fontId="3" type="noConversion"/>
  </si>
  <si>
    <t>高压喷雾加湿机</t>
    <phoneticPr fontId="3" type="noConversion"/>
  </si>
  <si>
    <t>台</t>
    <phoneticPr fontId="3" type="noConversion"/>
  </si>
  <si>
    <t>移动式液压登车桥</t>
    <phoneticPr fontId="3" type="noConversion"/>
  </si>
  <si>
    <t>2*10.5</t>
    <phoneticPr fontId="3" type="noConversion"/>
  </si>
  <si>
    <t>叉车</t>
    <phoneticPr fontId="3" type="noConversion"/>
  </si>
  <si>
    <t>缕纱测长机</t>
    <phoneticPr fontId="3" type="noConversion"/>
  </si>
  <si>
    <t>3T</t>
    <phoneticPr fontId="3" type="noConversion"/>
  </si>
  <si>
    <t>YG086</t>
    <phoneticPr fontId="3" type="noConversion"/>
  </si>
  <si>
    <t>办公设备标的清单</t>
    <phoneticPr fontId="13" type="noConversion"/>
  </si>
  <si>
    <t xml:space="preserve">       存货标的清单    </t>
    <phoneticPr fontId="3" type="noConversion"/>
  </si>
  <si>
    <t xml:space="preserve">机器设备标的清单 </t>
    <phoneticPr fontId="3" type="noConversion"/>
  </si>
  <si>
    <t>杭州钱塘新区城市发展集团有限公司</t>
    <phoneticPr fontId="3" type="noConversion"/>
  </si>
  <si>
    <t>杭州钱塘新区城市发展集团有限公司</t>
    <phoneticPr fontId="3" type="noConversion"/>
  </si>
  <si>
    <t>扣除拆除费用后无残值</t>
    <phoneticPr fontId="3" type="noConversion"/>
  </si>
  <si>
    <r>
      <t>自动喷射染机</t>
    </r>
    <r>
      <rPr>
        <sz val="9"/>
        <rFont val="宋体"/>
        <family val="3"/>
        <charset val="134"/>
      </rPr>
      <t>1台烘箱2台</t>
    </r>
    <phoneticPr fontId="3" type="noConversion"/>
  </si>
  <si>
    <t>电动叉车</t>
    <phoneticPr fontId="3" type="noConversion"/>
  </si>
  <si>
    <t>磁力搅拌器</t>
    <phoneticPr fontId="3" type="noConversion"/>
  </si>
  <si>
    <t>ZP315VSD，变频</t>
    <phoneticPr fontId="3" type="noConversion"/>
  </si>
  <si>
    <t>污水处理及消防系统</t>
    <phoneticPr fontId="3" type="noConversion"/>
  </si>
  <si>
    <t>污水处理能力1000T/天</t>
    <phoneticPr fontId="3" type="noConversion"/>
  </si>
  <si>
    <t>宿舍南面外墙可见 （传达室1台）</t>
    <phoneticPr fontId="14" type="noConversion"/>
  </si>
  <si>
    <t>宿舍北面外墙可见（实际4台）</t>
    <phoneticPr fontId="14" type="noConversion"/>
  </si>
  <si>
    <t>以下位于办公楼1层西侧办公室，未见实物</t>
    <phoneticPr fontId="14" type="noConversion"/>
  </si>
  <si>
    <t>6m*2m</t>
    <phoneticPr fontId="3" type="noConversion"/>
  </si>
  <si>
    <t>实际2台，1台在仓库</t>
    <phoneticPr fontId="3" type="noConversion"/>
  </si>
  <si>
    <t>ZKL-B,30kW</t>
    <phoneticPr fontId="3" type="noConversion"/>
  </si>
  <si>
    <t>N3</t>
    <phoneticPr fontId="3" type="noConversion"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</si>
</sst>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yyyy&quot;年&quot;m&quot;月&quot;;@"/>
    <numFmt numFmtId="177" formatCode="_-* #,##0.00_-;\-* #,##0.00_-;_-* &quot;-&quot;??_-;_-@_-"/>
    <numFmt numFmtId="178" formatCode="#,##0.00_ "/>
    <numFmt numFmtId="179" formatCode="0.00_);[Red]\(0.00\)"/>
    <numFmt numFmtId="180" formatCode="0.00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黑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b/>
      <sz val="20"/>
      <name val="黑体"/>
      <family val="3"/>
      <charset val="134"/>
    </font>
    <font>
      <b/>
      <sz val="20"/>
      <name val="Times New Roman"/>
      <family val="1"/>
    </font>
    <font>
      <sz val="20"/>
      <name val="宋体"/>
      <charset val="134"/>
    </font>
    <font>
      <sz val="9"/>
      <name val="Times New Roman"/>
      <family val="1"/>
    </font>
    <font>
      <sz val="9"/>
      <color indexed="8"/>
      <name val="宋体"/>
      <charset val="134"/>
    </font>
    <font>
      <b/>
      <sz val="22"/>
      <name val="黑体"/>
      <family val="3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4" fillId="0" borderId="0"/>
  </cellStyleXfs>
  <cellXfs count="189">
    <xf numFmtId="0" fontId="0" fillId="0" borderId="0" xfId="0" applyFont="1"/>
    <xf numFmtId="0" fontId="1" fillId="0" borderId="0" xfId="0" applyFont="1"/>
    <xf numFmtId="0" fontId="0" fillId="0" borderId="0" xfId="0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178" fontId="3" fillId="0" borderId="0" xfId="0" applyNumberFormat="1" applyFont="1" applyAlignment="1">
      <alignment shrinkToFit="1"/>
    </xf>
    <xf numFmtId="178" fontId="3" fillId="0" borderId="0" xfId="0" applyNumberFormat="1" applyFont="1" applyAlignment="1"/>
    <xf numFmtId="0" fontId="8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78" fontId="0" fillId="0" borderId="0" xfId="0" applyNumberFormat="1" applyFont="1" applyAlignment="1">
      <alignment shrinkToFit="1"/>
    </xf>
    <xf numFmtId="178" fontId="0" fillId="0" borderId="0" xfId="0" applyNumberFormat="1" applyFont="1" applyAlignment="1"/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0" xfId="0" applyNumberFormat="1" applyFont="1" applyAlignment="1">
      <alignment shrinkToFit="1"/>
    </xf>
    <xf numFmtId="0" fontId="3" fillId="0" borderId="0" xfId="0" applyFont="1" applyAlignment="1">
      <alignment horizontal="right" shrinkToFit="1"/>
    </xf>
    <xf numFmtId="0" fontId="3" fillId="0" borderId="0" xfId="0" applyFont="1" applyAlignment="1">
      <alignment wrapText="1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shrinkToFit="1"/>
    </xf>
    <xf numFmtId="179" fontId="3" fillId="0" borderId="0" xfId="0" applyNumberFormat="1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 shrinkToFit="1"/>
    </xf>
    <xf numFmtId="17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shrinkToFit="1"/>
    </xf>
    <xf numFmtId="0" fontId="0" fillId="0" borderId="0" xfId="0" applyNumberFormat="1" applyFont="1" applyAlignment="1">
      <alignment shrinkToFit="1"/>
    </xf>
    <xf numFmtId="0" fontId="11" fillId="0" borderId="1" xfId="0" applyFont="1" applyBorder="1" applyAlignment="1">
      <alignment horizontal="left" vertical="center"/>
    </xf>
    <xf numFmtId="0" fontId="19" fillId="0" borderId="0" xfId="1" applyFont="1" applyAlignment="1"/>
    <xf numFmtId="0" fontId="15" fillId="0" borderId="0" xfId="1" applyFont="1" applyAlignment="1" applyProtection="1">
      <alignment horizontal="center" vertical="center" shrinkToFit="1"/>
      <protection hidden="1"/>
    </xf>
    <xf numFmtId="0" fontId="13" fillId="0" borderId="0" xfId="1" applyFont="1" applyAlignment="1"/>
    <xf numFmtId="49" fontId="13" fillId="0" borderId="1" xfId="1" applyNumberFormat="1" applyFont="1" applyBorder="1" applyAlignment="1" applyProtection="1">
      <alignment horizontal="left" vertical="center" shrinkToFit="1"/>
      <protection hidden="1"/>
    </xf>
    <xf numFmtId="49" fontId="13" fillId="0" borderId="1" xfId="1" applyNumberFormat="1" applyFont="1" applyBorder="1" applyAlignment="1" applyProtection="1">
      <alignment horizontal="center" vertical="center" shrinkToFit="1"/>
      <protection hidden="1"/>
    </xf>
    <xf numFmtId="0" fontId="13" fillId="0" borderId="1" xfId="1" applyNumberFormat="1" applyFont="1" applyBorder="1" applyAlignment="1" applyProtection="1">
      <alignment horizontal="right" vertical="center" shrinkToFit="1"/>
      <protection hidden="1"/>
    </xf>
    <xf numFmtId="0" fontId="13" fillId="0" borderId="0" xfId="1" applyFont="1" applyAlignment="1">
      <alignment horizontal="center" vertical="center" shrinkToFit="1"/>
    </xf>
    <xf numFmtId="0" fontId="20" fillId="0" borderId="0" xfId="0" applyFont="1"/>
    <xf numFmtId="49" fontId="17" fillId="0" borderId="1" xfId="1" applyNumberFormat="1" applyFont="1" applyBorder="1" applyAlignment="1" applyProtection="1">
      <alignment horizontal="left" vertical="center" shrinkToFit="1"/>
      <protection hidden="1"/>
    </xf>
    <xf numFmtId="49" fontId="17" fillId="0" borderId="1" xfId="1" applyNumberFormat="1" applyFont="1" applyBorder="1" applyAlignment="1" applyProtection="1">
      <alignment horizontal="center" vertical="center" shrinkToFit="1"/>
      <protection hidden="1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center" vertical="center" shrinkToFit="1"/>
    </xf>
    <xf numFmtId="176" fontId="20" fillId="0" borderId="1" xfId="0" applyNumberFormat="1" applyFont="1" applyBorder="1" applyAlignment="1">
      <alignment horizontal="center" vertical="center" shrinkToFit="1"/>
    </xf>
    <xf numFmtId="177" fontId="20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shrinkToFit="1"/>
    </xf>
    <xf numFmtId="0" fontId="22" fillId="0" borderId="6" xfId="0" applyFont="1" applyBorder="1" applyAlignment="1"/>
    <xf numFmtId="0" fontId="3" fillId="0" borderId="6" xfId="0" applyFont="1" applyBorder="1" applyAlignment="1"/>
    <xf numFmtId="49" fontId="3" fillId="0" borderId="1" xfId="1" applyNumberFormat="1" applyFont="1" applyBorder="1" applyAlignment="1" applyProtection="1">
      <alignment horizontal="left" vertical="center" shrinkToFit="1"/>
      <protection hidden="1"/>
    </xf>
    <xf numFmtId="0" fontId="3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shrinkToFit="1"/>
    </xf>
    <xf numFmtId="0" fontId="13" fillId="0" borderId="1" xfId="1" applyFont="1" applyBorder="1" applyAlignment="1" applyProtection="1">
      <alignment horizontal="center" vertical="center" shrinkToFit="1"/>
      <protection hidden="1"/>
    </xf>
    <xf numFmtId="0" fontId="3" fillId="0" borderId="1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left" vertical="center"/>
    </xf>
    <xf numFmtId="178" fontId="20" fillId="0" borderId="11" xfId="0" applyNumberFormat="1" applyFont="1" applyBorder="1" applyAlignment="1">
      <alignment horizontal="left" vertical="center" shrinkToFit="1"/>
    </xf>
    <xf numFmtId="0" fontId="13" fillId="0" borderId="8" xfId="1" applyFont="1" applyBorder="1" applyAlignment="1" applyProtection="1">
      <alignment vertical="center" shrinkToFit="1"/>
      <protection hidden="1"/>
    </xf>
    <xf numFmtId="0" fontId="13" fillId="0" borderId="3" xfId="1" applyFont="1" applyBorder="1" applyAlignment="1" applyProtection="1">
      <alignment horizontal="center" vertical="center" shrinkToFit="1"/>
      <protection hidden="1"/>
    </xf>
    <xf numFmtId="0" fontId="22" fillId="0" borderId="10" xfId="1" applyFont="1" applyBorder="1" applyAlignment="1" applyProtection="1">
      <alignment horizontal="left" vertical="center" shrinkToFit="1"/>
      <protection locked="0"/>
    </xf>
    <xf numFmtId="0" fontId="13" fillId="0" borderId="10" xfId="1" applyFont="1" applyBorder="1" applyAlignment="1" applyProtection="1">
      <alignment horizontal="left" vertical="center" shrinkToFit="1"/>
      <protection locked="0"/>
    </xf>
    <xf numFmtId="0" fontId="17" fillId="0" borderId="10" xfId="1" applyFont="1" applyBorder="1" applyAlignment="1" applyProtection="1">
      <alignment horizontal="left" vertical="center" shrinkToFit="1"/>
      <protection locked="0"/>
    </xf>
    <xf numFmtId="0" fontId="13" fillId="0" borderId="2" xfId="1" applyFont="1" applyBorder="1" applyAlignment="1" applyProtection="1">
      <alignment horizontal="center" vertical="center" shrinkToFit="1"/>
      <protection hidden="1"/>
    </xf>
    <xf numFmtId="178" fontId="13" fillId="3" borderId="2" xfId="1" applyNumberFormat="1" applyFont="1" applyFill="1" applyBorder="1" applyAlignment="1" applyProtection="1">
      <alignment horizontal="center" vertical="center" shrinkToFit="1"/>
      <protection hidden="1"/>
    </xf>
    <xf numFmtId="0" fontId="13" fillId="0" borderId="11" xfId="1" applyFont="1" applyBorder="1" applyAlignment="1" applyProtection="1">
      <alignment horizontal="center" vertical="center" shrinkToFit="1"/>
      <protection hidden="1"/>
    </xf>
    <xf numFmtId="0" fontId="13" fillId="0" borderId="1" xfId="1" applyFont="1" applyBorder="1" applyAlignment="1" applyProtection="1">
      <alignment horizontal="center" vertical="center" shrinkToFit="1"/>
      <protection hidden="1"/>
    </xf>
    <xf numFmtId="0" fontId="21" fillId="0" borderId="1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shrinkToFit="1"/>
    </xf>
    <xf numFmtId="0" fontId="24" fillId="0" borderId="1" xfId="1" applyFont="1" applyBorder="1" applyAlignment="1" applyProtection="1">
      <alignment horizontal="center" vertical="center" shrinkToFit="1"/>
      <protection hidden="1"/>
    </xf>
    <xf numFmtId="0" fontId="24" fillId="0" borderId="10" xfId="1" applyFont="1" applyBorder="1" applyAlignment="1" applyProtection="1">
      <alignment horizontal="left" vertical="center" shrinkToFit="1"/>
      <protection locked="0"/>
    </xf>
    <xf numFmtId="49" fontId="22" fillId="0" borderId="1" xfId="1" applyNumberFormat="1" applyFont="1" applyBorder="1" applyAlignment="1" applyProtection="1">
      <alignment horizontal="left" vertical="center" shrinkToFit="1"/>
      <protection hidden="1"/>
    </xf>
    <xf numFmtId="49" fontId="24" fillId="0" borderId="1" xfId="1" applyNumberFormat="1" applyFont="1" applyBorder="1" applyAlignment="1" applyProtection="1">
      <alignment horizontal="center" vertical="center" shrinkToFit="1"/>
      <protection hidden="1"/>
    </xf>
    <xf numFmtId="0" fontId="24" fillId="0" borderId="3" xfId="1" applyFont="1" applyBorder="1" applyAlignment="1" applyProtection="1">
      <alignment horizontal="center" vertical="center" shrinkToFit="1"/>
      <protection hidden="1"/>
    </xf>
    <xf numFmtId="0" fontId="24" fillId="0" borderId="1" xfId="1" applyNumberFormat="1" applyFont="1" applyBorder="1" applyAlignment="1" applyProtection="1">
      <alignment horizontal="right" vertical="center" shrinkToFit="1"/>
      <protection hidden="1"/>
    </xf>
    <xf numFmtId="0" fontId="24" fillId="0" borderId="0" xfId="1" applyFont="1" applyAlignment="1"/>
    <xf numFmtId="0" fontId="21" fillId="0" borderId="0" xfId="0" applyFont="1" applyAlignment="1">
      <alignment vertical="center"/>
    </xf>
    <xf numFmtId="0" fontId="20" fillId="4" borderId="1" xfId="0" applyFont="1" applyFill="1" applyBorder="1" applyAlignment="1">
      <alignment horizontal="left" vertical="center" shrinkToFit="1"/>
    </xf>
    <xf numFmtId="0" fontId="20" fillId="4" borderId="1" xfId="0" applyFont="1" applyFill="1" applyBorder="1" applyAlignment="1">
      <alignment horizontal="center" vertical="center" shrinkToFit="1"/>
    </xf>
    <xf numFmtId="176" fontId="20" fillId="4" borderId="1" xfId="0" applyNumberFormat="1" applyFont="1" applyFill="1" applyBorder="1" applyAlignment="1">
      <alignment horizontal="center" vertical="center" shrinkToFit="1"/>
    </xf>
    <xf numFmtId="177" fontId="20" fillId="4" borderId="1" xfId="0" applyNumberFormat="1" applyFont="1" applyFill="1" applyBorder="1" applyAlignment="1">
      <alignment vertical="center" shrinkToFit="1"/>
    </xf>
    <xf numFmtId="0" fontId="20" fillId="4" borderId="10" xfId="0" applyFont="1" applyFill="1" applyBorder="1" applyAlignment="1">
      <alignment horizontal="left" vertical="center" shrinkToFit="1"/>
    </xf>
    <xf numFmtId="0" fontId="20" fillId="4" borderId="0" xfId="0" applyFont="1" applyFill="1" applyAlignment="1">
      <alignment vertical="center"/>
    </xf>
    <xf numFmtId="0" fontId="21" fillId="4" borderId="1" xfId="0" applyFont="1" applyFill="1" applyBorder="1" applyAlignment="1">
      <alignment horizontal="left" vertical="center" shrinkToFit="1"/>
    </xf>
    <xf numFmtId="0" fontId="21" fillId="4" borderId="1" xfId="0" applyFont="1" applyFill="1" applyBorder="1" applyAlignment="1">
      <alignment vertical="center"/>
    </xf>
    <xf numFmtId="0" fontId="20" fillId="0" borderId="0" xfId="0" applyFont="1" applyBorder="1" applyAlignment="1">
      <alignment horizontal="right"/>
    </xf>
    <xf numFmtId="0" fontId="0" fillId="4" borderId="0" xfId="0" applyFont="1" applyFill="1"/>
    <xf numFmtId="0" fontId="23" fillId="4" borderId="1" xfId="0" applyFont="1" applyFill="1" applyBorder="1" applyAlignment="1">
      <alignment horizontal="center" vertical="center" shrinkToFit="1"/>
    </xf>
    <xf numFmtId="0" fontId="20" fillId="4" borderId="0" xfId="0" applyFont="1" applyFill="1"/>
    <xf numFmtId="0" fontId="0" fillId="4" borderId="1" xfId="0" applyFont="1" applyFill="1" applyBorder="1" applyAlignment="1">
      <alignment horizontal="center" vertical="center"/>
    </xf>
    <xf numFmtId="177" fontId="20" fillId="4" borderId="1" xfId="0" applyNumberFormat="1" applyFont="1" applyFill="1" applyBorder="1" applyAlignment="1">
      <alignment horizontal="right" vertical="center" shrinkToFit="1"/>
    </xf>
    <xf numFmtId="4" fontId="20" fillId="4" borderId="2" xfId="0" applyNumberFormat="1" applyFont="1" applyFill="1" applyBorder="1" applyAlignment="1">
      <alignment horizontal="right" vertical="center" shrinkToFit="1"/>
    </xf>
    <xf numFmtId="0" fontId="21" fillId="4" borderId="10" xfId="0" applyFont="1" applyFill="1" applyBorder="1" applyAlignment="1">
      <alignment horizontal="left" vertical="center" shrinkToFit="1"/>
    </xf>
    <xf numFmtId="0" fontId="23" fillId="4" borderId="1" xfId="0" applyFont="1" applyFill="1" applyBorder="1" applyAlignment="1">
      <alignment horizontal="left" vertical="center" shrinkToFit="1"/>
    </xf>
    <xf numFmtId="0" fontId="20" fillId="4" borderId="1" xfId="0" applyFont="1" applyFill="1" applyBorder="1" applyAlignment="1">
      <alignment vertical="center"/>
    </xf>
    <xf numFmtId="43" fontId="20" fillId="4" borderId="0" xfId="0" applyNumberFormat="1" applyFont="1" applyFill="1" applyAlignment="1">
      <alignment vertical="center"/>
    </xf>
    <xf numFmtId="0" fontId="20" fillId="4" borderId="1" xfId="0" applyFont="1" applyFill="1" applyBorder="1" applyAlignment="1">
      <alignment vertical="center" shrinkToFit="1"/>
    </xf>
    <xf numFmtId="0" fontId="21" fillId="4" borderId="1" xfId="0" applyFont="1" applyFill="1" applyBorder="1" applyAlignment="1">
      <alignment vertical="center" shrinkToFit="1"/>
    </xf>
    <xf numFmtId="0" fontId="23" fillId="4" borderId="10" xfId="0" applyFont="1" applyFill="1" applyBorder="1" applyAlignment="1">
      <alignment horizontal="left" vertical="center" shrinkToFit="1"/>
    </xf>
    <xf numFmtId="0" fontId="23" fillId="4" borderId="0" xfId="0" applyFont="1" applyFill="1" applyAlignment="1">
      <alignment vertical="center"/>
    </xf>
    <xf numFmtId="0" fontId="23" fillId="4" borderId="1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/>
    <xf numFmtId="0" fontId="20" fillId="0" borderId="1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center" vertical="center" shrinkToFit="1"/>
    </xf>
    <xf numFmtId="176" fontId="20" fillId="0" borderId="1" xfId="0" applyNumberFormat="1" applyFont="1" applyFill="1" applyBorder="1" applyAlignment="1">
      <alignment horizontal="center" vertical="center" shrinkToFit="1"/>
    </xf>
    <xf numFmtId="177" fontId="20" fillId="0" borderId="1" xfId="0" applyNumberFormat="1" applyFont="1" applyFill="1" applyBorder="1" applyAlignment="1">
      <alignment vertical="center" shrinkToFit="1"/>
    </xf>
    <xf numFmtId="0" fontId="20" fillId="0" borderId="10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left" vertical="center" shrinkToFit="1"/>
    </xf>
    <xf numFmtId="0" fontId="21" fillId="0" borderId="1" xfId="0" applyFont="1" applyFill="1" applyBorder="1" applyAlignment="1">
      <alignment vertical="center"/>
    </xf>
    <xf numFmtId="49" fontId="21" fillId="4" borderId="3" xfId="0" applyNumberFormat="1" applyFont="1" applyFill="1" applyBorder="1" applyAlignment="1">
      <alignment horizontal="center" vertical="center" shrinkToFit="1"/>
    </xf>
    <xf numFmtId="178" fontId="2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0" xfId="0" applyAlignment="1">
      <alignment shrinkToFit="1"/>
    </xf>
    <xf numFmtId="0" fontId="0" fillId="0" borderId="0" xfId="0" applyBorder="1" applyAlignment="1"/>
    <xf numFmtId="49" fontId="22" fillId="0" borderId="1" xfId="1" applyNumberFormat="1" applyFont="1" applyBorder="1" applyAlignment="1" applyProtection="1">
      <alignment horizontal="center" vertical="center" shrinkToFit="1"/>
      <protection hidden="1"/>
    </xf>
    <xf numFmtId="0" fontId="22" fillId="0" borderId="1" xfId="1" applyFont="1" applyBorder="1" applyAlignment="1" applyProtection="1">
      <alignment horizontal="center" vertical="center" shrinkToFit="1"/>
      <protection hidden="1"/>
    </xf>
    <xf numFmtId="0" fontId="21" fillId="4" borderId="1" xfId="0" applyFont="1" applyFill="1" applyBorder="1" applyAlignment="1">
      <alignment horizontal="center" vertical="center" shrinkToFit="1"/>
    </xf>
    <xf numFmtId="176" fontId="21" fillId="0" borderId="1" xfId="0" applyNumberFormat="1" applyFont="1" applyBorder="1" applyAlignment="1">
      <alignment horizontal="center" vertical="center" shrinkToFit="1"/>
    </xf>
    <xf numFmtId="0" fontId="13" fillId="5" borderId="3" xfId="1" applyFont="1" applyFill="1" applyBorder="1" applyAlignment="1" applyProtection="1">
      <alignment horizontal="center" vertical="center" shrinkToFit="1"/>
      <protection hidden="1"/>
    </xf>
    <xf numFmtId="0" fontId="13" fillId="5" borderId="1" xfId="1" applyFont="1" applyFill="1" applyBorder="1" applyAlignment="1" applyProtection="1">
      <alignment horizontal="center" vertical="center" shrinkToFit="1"/>
      <protection hidden="1"/>
    </xf>
    <xf numFmtId="49" fontId="13" fillId="5" borderId="1" xfId="1" applyNumberFormat="1" applyFont="1" applyFill="1" applyBorder="1" applyAlignment="1" applyProtection="1">
      <alignment horizontal="left" vertical="center" shrinkToFit="1"/>
      <protection hidden="1"/>
    </xf>
    <xf numFmtId="49" fontId="13" fillId="5" borderId="1" xfId="1" applyNumberFormat="1" applyFont="1" applyFill="1" applyBorder="1" applyAlignment="1" applyProtection="1">
      <alignment horizontal="center" vertical="center" shrinkToFit="1"/>
      <protection hidden="1"/>
    </xf>
    <xf numFmtId="0" fontId="13" fillId="5" borderId="1" xfId="1" applyNumberFormat="1" applyFont="1" applyFill="1" applyBorder="1" applyAlignment="1" applyProtection="1">
      <alignment horizontal="right" vertical="center" shrinkToFit="1"/>
      <protection hidden="1"/>
    </xf>
    <xf numFmtId="0" fontId="13" fillId="5" borderId="10" xfId="1" applyFont="1" applyFill="1" applyBorder="1" applyAlignment="1" applyProtection="1">
      <alignment horizontal="left" vertical="center" shrinkToFit="1"/>
      <protection locked="0"/>
    </xf>
    <xf numFmtId="0" fontId="13" fillId="5" borderId="0" xfId="1" applyFont="1" applyFill="1" applyAlignme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22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77" fontId="20" fillId="4" borderId="1" xfId="0" applyNumberFormat="1" applyFont="1" applyFill="1" applyBorder="1" applyAlignment="1">
      <alignment horizontal="center" vertical="center" shrinkToFi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3" fillId="0" borderId="5" xfId="1" applyFont="1" applyBorder="1" applyAlignment="1" applyProtection="1">
      <alignment horizontal="center" vertical="center" shrinkToFit="1"/>
      <protection hidden="1"/>
    </xf>
    <xf numFmtId="0" fontId="13" fillId="0" borderId="2" xfId="1" applyFont="1" applyBorder="1" applyAlignment="1" applyProtection="1">
      <alignment horizontal="center" vertical="center" shrinkToFit="1"/>
      <protection hidden="1"/>
    </xf>
    <xf numFmtId="0" fontId="18" fillId="0" borderId="0" xfId="1" applyFont="1" applyAlignment="1" applyProtection="1">
      <alignment horizontal="center" vertical="center" shrinkToFit="1"/>
      <protection hidden="1"/>
    </xf>
    <xf numFmtId="0" fontId="15" fillId="0" borderId="0" xfId="1" applyFont="1" applyAlignment="1" applyProtection="1">
      <alignment horizontal="left" vertical="center" shrinkToFit="1"/>
      <protection hidden="1"/>
    </xf>
    <xf numFmtId="0" fontId="13" fillId="0" borderId="8" xfId="1" applyFont="1" applyBorder="1" applyAlignment="1" applyProtection="1">
      <alignment horizontal="center" vertical="center" shrinkToFit="1"/>
      <protection hidden="1"/>
    </xf>
    <xf numFmtId="0" fontId="13" fillId="0" borderId="1" xfId="1" applyFont="1" applyBorder="1" applyAlignment="1" applyProtection="1">
      <alignment horizontal="center" vertical="center" shrinkToFit="1"/>
      <protection hidden="1"/>
    </xf>
    <xf numFmtId="0" fontId="13" fillId="0" borderId="9" xfId="1" applyFont="1" applyBorder="1" applyAlignment="1" applyProtection="1">
      <alignment horizontal="center" vertical="center" shrinkToFit="1"/>
      <protection hidden="1"/>
    </xf>
    <xf numFmtId="0" fontId="13" fillId="0" borderId="10" xfId="1" applyFont="1" applyBorder="1" applyAlignment="1" applyProtection="1">
      <alignment horizontal="center" vertical="center" shrinkToFit="1"/>
      <protection hidden="1"/>
    </xf>
    <xf numFmtId="0" fontId="13" fillId="0" borderId="7" xfId="1" applyFont="1" applyBorder="1" applyAlignment="1" applyProtection="1">
      <alignment horizontal="center" vertical="center" shrinkToFit="1"/>
      <protection hidden="1"/>
    </xf>
    <xf numFmtId="0" fontId="13" fillId="0" borderId="3" xfId="1" applyFont="1" applyBorder="1" applyAlignment="1" applyProtection="1">
      <alignment horizontal="center" vertical="center" shrinkToFit="1"/>
      <protection hidden="1"/>
    </xf>
    <xf numFmtId="0" fontId="20" fillId="0" borderId="0" xfId="1" applyFont="1" applyAlignment="1" applyProtection="1">
      <alignment horizontal="center" vertical="center" shrinkToFit="1"/>
      <protection hidden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样式 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view="pageBreakPreview" zoomScaleNormal="100" zoomScaleSheetLayoutView="100" workbookViewId="0">
      <selection activeCell="E22" sqref="E22"/>
    </sheetView>
  </sheetViews>
  <sheetFormatPr defaultColWidth="10.25" defaultRowHeight="14.25"/>
  <cols>
    <col min="1" max="1" width="6.375" style="10" customWidth="1"/>
    <col min="2" max="2" width="24.75" style="10" customWidth="1"/>
    <col min="3" max="3" width="20.25" style="18" customWidth="1"/>
    <col min="4" max="4" width="17.625" style="17" customWidth="1"/>
    <col min="5" max="5" width="18.75" style="17" customWidth="1"/>
    <col min="6" max="6" width="25.125" style="10" customWidth="1"/>
    <col min="7" max="7" width="13.875" style="10" customWidth="1"/>
    <col min="8" max="8" width="10.875" style="10" customWidth="1"/>
    <col min="9" max="9" width="6.625" style="10" customWidth="1"/>
    <col min="10" max="16384" width="10.25" style="10"/>
  </cols>
  <sheetData>
    <row r="1" spans="1:11" s="5" customFormat="1" ht="25.5">
      <c r="A1" s="138" t="s">
        <v>13</v>
      </c>
      <c r="B1" s="139"/>
      <c r="C1" s="139"/>
      <c r="D1" s="139"/>
      <c r="E1" s="139"/>
      <c r="F1" s="139"/>
      <c r="G1" s="3"/>
      <c r="H1" s="3"/>
      <c r="I1" s="3"/>
      <c r="J1" s="4"/>
      <c r="K1" s="3"/>
    </row>
    <row r="2" spans="1:11" s="6" customFormat="1" ht="24.95" customHeight="1">
      <c r="A2" s="144" t="s">
        <v>592</v>
      </c>
      <c r="B2" s="145"/>
      <c r="C2" s="145"/>
      <c r="D2" s="145"/>
      <c r="E2" s="145"/>
      <c r="F2" s="145"/>
      <c r="H2" s="5"/>
      <c r="I2" s="5"/>
      <c r="J2" s="9"/>
    </row>
    <row r="3" spans="1:11" s="6" customFormat="1" ht="24.95" customHeight="1">
      <c r="A3" s="56" t="s">
        <v>593</v>
      </c>
      <c r="B3" s="57"/>
      <c r="C3" s="8"/>
      <c r="D3" s="7"/>
      <c r="E3" s="7"/>
      <c r="F3" s="11" t="s">
        <v>0</v>
      </c>
    </row>
    <row r="4" spans="1:11" s="4" customFormat="1" ht="24.95" customHeight="1">
      <c r="A4" s="140" t="s">
        <v>1</v>
      </c>
      <c r="B4" s="140" t="s">
        <v>14</v>
      </c>
      <c r="C4" s="141" t="s">
        <v>590</v>
      </c>
      <c r="D4" s="142"/>
      <c r="E4" s="143" t="s">
        <v>591</v>
      </c>
      <c r="F4" s="140" t="s">
        <v>10</v>
      </c>
    </row>
    <row r="5" spans="1:11" s="4" customFormat="1" ht="24.95" customHeight="1">
      <c r="A5" s="140"/>
      <c r="B5" s="140"/>
      <c r="C5" s="12" t="s">
        <v>8</v>
      </c>
      <c r="D5" s="13" t="s">
        <v>9</v>
      </c>
      <c r="E5" s="140"/>
      <c r="F5" s="140"/>
    </row>
    <row r="6" spans="1:11" s="4" customFormat="1" ht="24.95" customHeight="1">
      <c r="A6" s="50" t="s">
        <v>16</v>
      </c>
      <c r="B6" s="53" t="s">
        <v>432</v>
      </c>
      <c r="C6" s="49" t="e">
        <f>SUM(C7:C8)</f>
        <v>#REF!</v>
      </c>
      <c r="D6" s="49" t="e">
        <f>SUM(D7:D8)</f>
        <v>#REF!</v>
      </c>
      <c r="E6" s="49" t="e">
        <f>SUM(E7:E8)</f>
        <v>#REF!</v>
      </c>
      <c r="F6" s="50"/>
    </row>
    <row r="7" spans="1:11" s="6" customFormat="1" ht="24.95" customHeight="1">
      <c r="A7" s="14">
        <v>1</v>
      </c>
      <c r="B7" s="15" t="s">
        <v>433</v>
      </c>
      <c r="C7" s="49" t="e">
        <f>机器!#REF!</f>
        <v>#REF!</v>
      </c>
      <c r="D7" s="49" t="e">
        <f>机器!#REF!</f>
        <v>#REF!</v>
      </c>
      <c r="E7" s="49" t="e">
        <f>机器!#REF!</f>
        <v>#REF!</v>
      </c>
      <c r="F7" s="16"/>
    </row>
    <row r="8" spans="1:11" s="6" customFormat="1" ht="24.95" customHeight="1">
      <c r="A8" s="14">
        <v>2</v>
      </c>
      <c r="B8" s="15" t="s">
        <v>434</v>
      </c>
      <c r="C8" s="49" t="e">
        <f>办公!#REF!</f>
        <v>#REF!</v>
      </c>
      <c r="D8" s="49" t="e">
        <f>办公!#REF!</f>
        <v>#REF!</v>
      </c>
      <c r="E8" s="49" t="e">
        <f>办公!#REF!</f>
        <v>#REF!</v>
      </c>
      <c r="F8" s="16"/>
    </row>
    <row r="9" spans="1:11" s="6" customFormat="1" ht="24.95" customHeight="1">
      <c r="A9" s="14" t="s">
        <v>435</v>
      </c>
      <c r="B9" s="15" t="s">
        <v>746</v>
      </c>
      <c r="C9" s="49" t="e">
        <f>存货!#REF!</f>
        <v>#REF!</v>
      </c>
      <c r="D9" s="49" t="e">
        <f>C9</f>
        <v>#REF!</v>
      </c>
      <c r="E9" s="49" t="e">
        <f>存货!#REF!</f>
        <v>#REF!</v>
      </c>
      <c r="F9" s="16"/>
    </row>
    <row r="10" spans="1:11" s="6" customFormat="1" ht="24.95" customHeight="1">
      <c r="A10" s="14"/>
      <c r="B10" s="15"/>
      <c r="C10" s="49"/>
      <c r="D10" s="49"/>
      <c r="E10" s="49"/>
      <c r="F10" s="16"/>
    </row>
    <row r="11" spans="1:11" s="6" customFormat="1" ht="24.95" customHeight="1">
      <c r="A11" s="14"/>
      <c r="B11" s="15"/>
      <c r="C11" s="49"/>
      <c r="D11" s="49"/>
      <c r="E11" s="49"/>
      <c r="F11" s="16"/>
    </row>
    <row r="12" spans="1:11" s="6" customFormat="1" ht="24.95" customHeight="1">
      <c r="A12" s="14"/>
      <c r="B12" s="15"/>
      <c r="C12" s="49"/>
      <c r="D12" s="49"/>
      <c r="E12" s="49"/>
      <c r="F12" s="16"/>
    </row>
    <row r="13" spans="1:11" s="6" customFormat="1" ht="24.95" customHeight="1">
      <c r="A13" s="14"/>
      <c r="B13" s="15"/>
      <c r="C13" s="49"/>
      <c r="D13" s="49"/>
      <c r="E13" s="49"/>
      <c r="F13" s="16"/>
    </row>
    <row r="14" spans="1:11" s="6" customFormat="1" ht="24.95" customHeight="1">
      <c r="A14" s="14"/>
      <c r="B14" s="15"/>
      <c r="C14" s="49"/>
      <c r="D14" s="49"/>
      <c r="E14" s="49"/>
      <c r="F14" s="16"/>
    </row>
    <row r="15" spans="1:11" s="6" customFormat="1" ht="24.95" customHeight="1">
      <c r="A15" s="14"/>
      <c r="B15" s="15"/>
      <c r="C15" s="49"/>
      <c r="D15" s="49"/>
      <c r="E15" s="49"/>
      <c r="F15" s="16"/>
    </row>
    <row r="16" spans="1:11" s="6" customFormat="1" ht="24.95" customHeight="1">
      <c r="A16" s="137" t="s">
        <v>15</v>
      </c>
      <c r="B16" s="137"/>
      <c r="C16" s="49" t="e">
        <f>C6+C9</f>
        <v>#REF!</v>
      </c>
      <c r="D16" s="49" t="e">
        <f>D6+D9</f>
        <v>#REF!</v>
      </c>
      <c r="E16" s="49" t="e">
        <f>E6+E9</f>
        <v>#REF!</v>
      </c>
      <c r="F16" s="16"/>
    </row>
    <row r="67" spans="2:7">
      <c r="B67" s="10" t="s">
        <v>749</v>
      </c>
      <c r="C67" s="18" t="s">
        <v>750</v>
      </c>
      <c r="G67" s="10">
        <v>2</v>
      </c>
    </row>
    <row r="68" spans="2:7">
      <c r="B68" s="10" t="s">
        <v>752</v>
      </c>
    </row>
    <row r="69" spans="2:7">
      <c r="B69" s="10" t="s">
        <v>751</v>
      </c>
    </row>
    <row r="70" spans="2:7">
      <c r="B70" s="10" t="s">
        <v>701</v>
      </c>
      <c r="F70" s="10" t="s">
        <v>753</v>
      </c>
    </row>
    <row r="71" spans="2:7">
      <c r="B71" s="10" t="s">
        <v>754</v>
      </c>
      <c r="C71" s="18" t="s">
        <v>755</v>
      </c>
    </row>
    <row r="72" spans="2:7">
      <c r="B72" s="10" t="s">
        <v>756</v>
      </c>
      <c r="C72" s="18" t="s">
        <v>758</v>
      </c>
    </row>
    <row r="73" spans="2:7">
      <c r="B73" s="10" t="s">
        <v>757</v>
      </c>
      <c r="C73" s="18" t="s">
        <v>759</v>
      </c>
    </row>
  </sheetData>
  <mergeCells count="8">
    <mergeCell ref="A16:B16"/>
    <mergeCell ref="A1:F1"/>
    <mergeCell ref="A4:A5"/>
    <mergeCell ref="B4:B5"/>
    <mergeCell ref="C4:D4"/>
    <mergeCell ref="E4:E5"/>
    <mergeCell ref="F4:F5"/>
    <mergeCell ref="A2:F2"/>
  </mergeCells>
  <phoneticPr fontId="3" type="noConversion"/>
  <pageMargins left="0.70866141732283472" right="0.70866141732283472" top="0.74803149606299213" bottom="0.94488188976377963" header="0.31496062992125984" footer="0.31496062992125984"/>
  <pageSetup paperSize="9" orientation="landscape" verticalDpi="300" r:id="rId1"/>
  <headerFooter>
    <oddFooter>&amp;C评估机构：浙江新华资产评估有限公司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Q275"/>
  <sheetViews>
    <sheetView view="pageBreakPreview" topLeftCell="B1" zoomScale="130" zoomScaleNormal="100" zoomScaleSheetLayoutView="130" workbookViewId="0">
      <selection activeCell="L32" sqref="L32"/>
    </sheetView>
  </sheetViews>
  <sheetFormatPr defaultColWidth="9" defaultRowHeight="14.25"/>
  <cols>
    <col min="1" max="1" width="5.25" style="112" bestFit="1" customWidth="1"/>
    <col min="2" max="2" width="24.75" customWidth="1"/>
    <col min="3" max="3" width="14.375" customWidth="1"/>
    <col min="4" max="4" width="4.5" style="94" hidden="1" customWidth="1"/>
    <col min="5" max="5" width="11.25" customWidth="1"/>
    <col min="6" max="6" width="7" customWidth="1"/>
    <col min="7" max="7" width="8.625" customWidth="1"/>
    <col min="8" max="8" width="13" style="94" hidden="1" customWidth="1"/>
    <col min="9" max="9" width="15.75" customWidth="1"/>
    <col min="10" max="11" width="4.5" bestFit="1" customWidth="1"/>
    <col min="12" max="12" width="6" bestFit="1" customWidth="1"/>
    <col min="13" max="13" width="9" customWidth="1"/>
    <col min="14" max="14" width="5.25" bestFit="1" customWidth="1"/>
    <col min="17" max="17" width="13.875" bestFit="1" customWidth="1"/>
  </cols>
  <sheetData>
    <row r="1" spans="1:11" ht="25.5" customHeight="1">
      <c r="A1" s="146" t="s">
        <v>762</v>
      </c>
      <c r="B1" s="146"/>
      <c r="C1" s="146"/>
      <c r="D1" s="146"/>
      <c r="E1" s="146"/>
      <c r="F1" s="146"/>
      <c r="G1" s="146"/>
      <c r="H1" s="146"/>
      <c r="I1" s="146"/>
    </row>
    <row r="2" spans="1:11">
      <c r="A2" s="153"/>
      <c r="B2" s="153"/>
      <c r="C2" s="153"/>
      <c r="D2" s="153"/>
      <c r="E2" s="153"/>
      <c r="F2" s="153"/>
      <c r="G2" s="153"/>
      <c r="H2" s="153"/>
      <c r="I2" s="153"/>
    </row>
    <row r="3" spans="1:11" s="42" customFormat="1" ht="12" thickBot="1">
      <c r="A3" s="147"/>
      <c r="B3" s="148"/>
      <c r="C3" s="148"/>
      <c r="D3" s="148"/>
      <c r="E3" s="148"/>
      <c r="F3" s="148"/>
      <c r="G3" s="148"/>
      <c r="H3" s="96"/>
      <c r="I3" s="93"/>
    </row>
    <row r="4" spans="1:11" s="45" customFormat="1" ht="18" customHeight="1">
      <c r="A4" s="159" t="s">
        <v>1</v>
      </c>
      <c r="B4" s="151" t="s">
        <v>2</v>
      </c>
      <c r="C4" s="151" t="s">
        <v>3</v>
      </c>
      <c r="D4" s="161" t="s">
        <v>4</v>
      </c>
      <c r="E4" s="157" t="s">
        <v>5</v>
      </c>
      <c r="F4" s="149" t="s">
        <v>6</v>
      </c>
      <c r="G4" s="151" t="s">
        <v>7</v>
      </c>
      <c r="H4" s="122" t="s">
        <v>590</v>
      </c>
      <c r="I4" s="154" t="s">
        <v>10</v>
      </c>
    </row>
    <row r="5" spans="1:11" s="45" customFormat="1" ht="18" customHeight="1">
      <c r="A5" s="160"/>
      <c r="B5" s="152"/>
      <c r="C5" s="152"/>
      <c r="D5" s="162"/>
      <c r="E5" s="158"/>
      <c r="F5" s="150"/>
      <c r="G5" s="152"/>
      <c r="H5" s="97"/>
      <c r="I5" s="155"/>
    </row>
    <row r="6" spans="1:11" s="45" customFormat="1" ht="17.25" customHeight="1">
      <c r="A6" s="109">
        <v>1</v>
      </c>
      <c r="B6" s="46" t="s">
        <v>86</v>
      </c>
      <c r="C6" s="46" t="s">
        <v>411</v>
      </c>
      <c r="D6" s="86"/>
      <c r="E6" s="48">
        <v>41487</v>
      </c>
      <c r="F6" s="47" t="s">
        <v>87</v>
      </c>
      <c r="G6" s="47">
        <v>1</v>
      </c>
      <c r="H6" s="156">
        <f>3423076+45869230+1450000+15629686</f>
        <v>66371992</v>
      </c>
      <c r="I6" s="63"/>
    </row>
    <row r="7" spans="1:11" s="90" customFormat="1" ht="18" hidden="1" customHeight="1">
      <c r="A7" s="110" t="s">
        <v>437</v>
      </c>
      <c r="B7" s="85" t="s">
        <v>436</v>
      </c>
      <c r="C7" s="85"/>
      <c r="D7" s="86"/>
      <c r="E7" s="87">
        <v>41487</v>
      </c>
      <c r="F7" s="86" t="s">
        <v>88</v>
      </c>
      <c r="G7" s="86">
        <v>20</v>
      </c>
      <c r="H7" s="156"/>
      <c r="I7" s="89" t="s">
        <v>89</v>
      </c>
    </row>
    <row r="8" spans="1:11" s="90" customFormat="1" ht="18" hidden="1" customHeight="1">
      <c r="A8" s="110" t="s">
        <v>438</v>
      </c>
      <c r="B8" s="85" t="s">
        <v>594</v>
      </c>
      <c r="C8" s="85" t="s">
        <v>90</v>
      </c>
      <c r="D8" s="86"/>
      <c r="E8" s="87">
        <v>41487</v>
      </c>
      <c r="F8" s="86" t="s">
        <v>91</v>
      </c>
      <c r="G8" s="86">
        <v>11</v>
      </c>
      <c r="H8" s="156"/>
      <c r="I8" s="89" t="s">
        <v>92</v>
      </c>
      <c r="K8" s="90" t="e">
        <f>1-#REF!/#REF!/12</f>
        <v>#REF!</v>
      </c>
    </row>
    <row r="9" spans="1:11" s="90" customFormat="1" ht="18" hidden="1" customHeight="1">
      <c r="A9" s="110" t="s">
        <v>439</v>
      </c>
      <c r="B9" s="85" t="s">
        <v>595</v>
      </c>
      <c r="C9" s="85" t="s">
        <v>93</v>
      </c>
      <c r="D9" s="86"/>
      <c r="E9" s="87">
        <v>41487</v>
      </c>
      <c r="F9" s="86" t="s">
        <v>88</v>
      </c>
      <c r="G9" s="86">
        <v>1</v>
      </c>
      <c r="H9" s="156"/>
      <c r="I9" s="89"/>
    </row>
    <row r="10" spans="1:11" s="90" customFormat="1" ht="18" hidden="1" customHeight="1">
      <c r="A10" s="110" t="s">
        <v>440</v>
      </c>
      <c r="B10" s="85" t="s">
        <v>94</v>
      </c>
      <c r="C10" s="85" t="s">
        <v>95</v>
      </c>
      <c r="D10" s="86"/>
      <c r="E10" s="87">
        <v>41487</v>
      </c>
      <c r="F10" s="86" t="s">
        <v>43</v>
      </c>
      <c r="G10" s="86">
        <v>20</v>
      </c>
      <c r="H10" s="156"/>
      <c r="I10" s="100" t="s">
        <v>604</v>
      </c>
    </row>
    <row r="11" spans="1:11" s="90" customFormat="1" ht="18" hidden="1" customHeight="1">
      <c r="A11" s="110" t="s">
        <v>441</v>
      </c>
      <c r="B11" s="91" t="s">
        <v>596</v>
      </c>
      <c r="C11" s="91" t="s">
        <v>597</v>
      </c>
      <c r="D11" s="86"/>
      <c r="E11" s="87">
        <v>41487</v>
      </c>
      <c r="F11" s="86" t="s">
        <v>88</v>
      </c>
      <c r="G11" s="86">
        <v>1</v>
      </c>
      <c r="H11" s="156"/>
      <c r="I11" s="100" t="s">
        <v>605</v>
      </c>
    </row>
    <row r="12" spans="1:11" s="90" customFormat="1" ht="18" hidden="1" customHeight="1">
      <c r="A12" s="110" t="s">
        <v>442</v>
      </c>
      <c r="B12" s="91" t="s">
        <v>598</v>
      </c>
      <c r="C12" s="85"/>
      <c r="D12" s="86"/>
      <c r="E12" s="87">
        <v>41487</v>
      </c>
      <c r="F12" s="86" t="s">
        <v>43</v>
      </c>
      <c r="G12" s="86">
        <f>144*12</f>
        <v>1728</v>
      </c>
      <c r="H12" s="156"/>
      <c r="I12" s="89" t="s">
        <v>96</v>
      </c>
    </row>
    <row r="13" spans="1:11" s="90" customFormat="1" ht="18" hidden="1" customHeight="1">
      <c r="A13" s="110" t="s">
        <v>443</v>
      </c>
      <c r="B13" s="85" t="s">
        <v>97</v>
      </c>
      <c r="C13" s="85"/>
      <c r="D13" s="86"/>
      <c r="E13" s="87">
        <v>41487</v>
      </c>
      <c r="F13" s="86" t="s">
        <v>43</v>
      </c>
      <c r="G13" s="86">
        <f>144+8</f>
        <v>152</v>
      </c>
      <c r="H13" s="156"/>
      <c r="I13" s="100" t="s">
        <v>606</v>
      </c>
    </row>
    <row r="14" spans="1:11" s="90" customFormat="1" ht="18" hidden="1" customHeight="1">
      <c r="A14" s="110" t="s">
        <v>444</v>
      </c>
      <c r="B14" s="91" t="s">
        <v>600</v>
      </c>
      <c r="C14" s="85"/>
      <c r="D14" s="86"/>
      <c r="E14" s="87">
        <v>41487</v>
      </c>
      <c r="F14" s="86" t="s">
        <v>43</v>
      </c>
      <c r="G14" s="86">
        <v>144</v>
      </c>
      <c r="H14" s="156"/>
      <c r="I14" s="89"/>
    </row>
    <row r="15" spans="1:11" s="90" customFormat="1" ht="18" hidden="1" customHeight="1">
      <c r="A15" s="110" t="s">
        <v>445</v>
      </c>
      <c r="B15" s="91" t="s">
        <v>599</v>
      </c>
      <c r="C15" s="101" t="s">
        <v>692</v>
      </c>
      <c r="D15" s="86"/>
      <c r="E15" s="87">
        <v>41487</v>
      </c>
      <c r="F15" s="86" t="s">
        <v>43</v>
      </c>
      <c r="G15" s="86">
        <v>6</v>
      </c>
      <c r="H15" s="156"/>
      <c r="I15" s="89"/>
    </row>
    <row r="16" spans="1:11" s="90" customFormat="1" ht="18" hidden="1" customHeight="1">
      <c r="A16" s="110" t="s">
        <v>446</v>
      </c>
      <c r="B16" s="85" t="s">
        <v>98</v>
      </c>
      <c r="C16" s="101" t="s">
        <v>693</v>
      </c>
      <c r="D16" s="86"/>
      <c r="E16" s="87">
        <v>41487</v>
      </c>
      <c r="F16" s="86" t="s">
        <v>43</v>
      </c>
      <c r="G16" s="86">
        <v>144</v>
      </c>
      <c r="H16" s="156"/>
      <c r="I16" s="89"/>
    </row>
    <row r="17" spans="1:9" s="90" customFormat="1" ht="18" hidden="1" customHeight="1">
      <c r="A17" s="110" t="s">
        <v>447</v>
      </c>
      <c r="B17" s="85" t="s">
        <v>99</v>
      </c>
      <c r="C17" s="85"/>
      <c r="D17" s="86"/>
      <c r="E17" s="87">
        <v>41487</v>
      </c>
      <c r="F17" s="86" t="s">
        <v>43</v>
      </c>
      <c r="G17" s="86">
        <v>20</v>
      </c>
      <c r="H17" s="156"/>
      <c r="I17" s="89" t="s">
        <v>100</v>
      </c>
    </row>
    <row r="18" spans="1:9" s="90" customFormat="1" ht="18" hidden="1" customHeight="1">
      <c r="A18" s="110" t="s">
        <v>448</v>
      </c>
      <c r="B18" s="85" t="s">
        <v>101</v>
      </c>
      <c r="C18" s="101" t="s">
        <v>693</v>
      </c>
      <c r="D18" s="86"/>
      <c r="E18" s="87">
        <v>41487</v>
      </c>
      <c r="F18" s="86" t="s">
        <v>91</v>
      </c>
      <c r="G18" s="86">
        <v>20</v>
      </c>
      <c r="H18" s="156"/>
      <c r="I18" s="89"/>
    </row>
    <row r="19" spans="1:9" s="90" customFormat="1" ht="18" hidden="1" customHeight="1">
      <c r="A19" s="110" t="s">
        <v>449</v>
      </c>
      <c r="B19" s="85" t="s">
        <v>102</v>
      </c>
      <c r="C19" s="101" t="s">
        <v>693</v>
      </c>
      <c r="D19" s="86"/>
      <c r="E19" s="87">
        <v>41487</v>
      </c>
      <c r="F19" s="86" t="s">
        <v>91</v>
      </c>
      <c r="G19" s="86">
        <v>2</v>
      </c>
      <c r="H19" s="156"/>
      <c r="I19" s="89"/>
    </row>
    <row r="20" spans="1:9" s="90" customFormat="1" ht="18" hidden="1" customHeight="1">
      <c r="A20" s="110" t="s">
        <v>450</v>
      </c>
      <c r="B20" s="91" t="s">
        <v>744</v>
      </c>
      <c r="C20" s="101" t="s">
        <v>693</v>
      </c>
      <c r="D20" s="86"/>
      <c r="E20" s="87">
        <v>41487</v>
      </c>
      <c r="F20" s="86" t="s">
        <v>43</v>
      </c>
      <c r="G20" s="86">
        <v>144</v>
      </c>
      <c r="H20" s="156"/>
      <c r="I20" s="89" t="s">
        <v>103</v>
      </c>
    </row>
    <row r="21" spans="1:9" s="90" customFormat="1" ht="18" hidden="1" customHeight="1">
      <c r="A21" s="110" t="s">
        <v>451</v>
      </c>
      <c r="B21" s="85" t="s">
        <v>104</v>
      </c>
      <c r="C21" s="85"/>
      <c r="D21" s="86"/>
      <c r="E21" s="87">
        <v>41487</v>
      </c>
      <c r="F21" s="86" t="s">
        <v>43</v>
      </c>
      <c r="G21" s="86">
        <v>144</v>
      </c>
      <c r="H21" s="156"/>
      <c r="I21" s="89"/>
    </row>
    <row r="22" spans="1:9" s="90" customFormat="1" ht="18" hidden="1" customHeight="1">
      <c r="A22" s="110" t="s">
        <v>452</v>
      </c>
      <c r="B22" s="85" t="s">
        <v>105</v>
      </c>
      <c r="C22" s="85"/>
      <c r="D22" s="86"/>
      <c r="E22" s="87">
        <v>41487</v>
      </c>
      <c r="F22" s="86" t="s">
        <v>43</v>
      </c>
      <c r="G22" s="86">
        <f>144+5</f>
        <v>149</v>
      </c>
      <c r="H22" s="156"/>
      <c r="I22" s="89" t="s">
        <v>106</v>
      </c>
    </row>
    <row r="23" spans="1:9" s="90" customFormat="1" ht="18" hidden="1" customHeight="1">
      <c r="A23" s="110" t="s">
        <v>453</v>
      </c>
      <c r="B23" s="85" t="s">
        <v>107</v>
      </c>
      <c r="C23" s="101" t="s">
        <v>694</v>
      </c>
      <c r="D23" s="86"/>
      <c r="E23" s="87">
        <v>41487</v>
      </c>
      <c r="F23" s="86" t="s">
        <v>91</v>
      </c>
      <c r="G23" s="86">
        <v>20</v>
      </c>
      <c r="H23" s="156"/>
      <c r="I23" s="89"/>
    </row>
    <row r="24" spans="1:9" s="90" customFormat="1" ht="18" hidden="1" customHeight="1">
      <c r="A24" s="110" t="s">
        <v>454</v>
      </c>
      <c r="B24" s="85" t="s">
        <v>108</v>
      </c>
      <c r="C24" s="101" t="s">
        <v>687</v>
      </c>
      <c r="D24" s="86"/>
      <c r="E24" s="87">
        <v>41487</v>
      </c>
      <c r="F24" s="86" t="s">
        <v>91</v>
      </c>
      <c r="G24" s="86">
        <v>20</v>
      </c>
      <c r="H24" s="156"/>
      <c r="I24" s="89"/>
    </row>
    <row r="25" spans="1:9" s="45" customFormat="1" ht="18" customHeight="1">
      <c r="A25" s="109">
        <v>2</v>
      </c>
      <c r="B25" s="75" t="s">
        <v>109</v>
      </c>
      <c r="C25" s="75" t="s">
        <v>777</v>
      </c>
      <c r="D25" s="128"/>
      <c r="E25" s="129">
        <v>41518</v>
      </c>
      <c r="F25" s="47" t="s">
        <v>88</v>
      </c>
      <c r="G25" s="47">
        <v>2</v>
      </c>
      <c r="H25" s="88">
        <v>31600</v>
      </c>
      <c r="I25" s="63" t="s">
        <v>110</v>
      </c>
    </row>
    <row r="26" spans="1:9" s="45" customFormat="1" ht="18" customHeight="1">
      <c r="A26" s="109">
        <v>3</v>
      </c>
      <c r="B26" s="75" t="s">
        <v>111</v>
      </c>
      <c r="C26" s="75" t="s">
        <v>778</v>
      </c>
      <c r="D26" s="128"/>
      <c r="E26" s="129">
        <v>41456</v>
      </c>
      <c r="F26" s="47" t="s">
        <v>43</v>
      </c>
      <c r="G26" s="47">
        <v>4</v>
      </c>
      <c r="H26" s="88">
        <v>44400</v>
      </c>
      <c r="I26" s="63"/>
    </row>
    <row r="27" spans="1:9" s="45" customFormat="1" ht="18" customHeight="1">
      <c r="A27" s="109">
        <v>4</v>
      </c>
      <c r="B27" s="46" t="s">
        <v>112</v>
      </c>
      <c r="C27" s="46"/>
      <c r="D27" s="86"/>
      <c r="E27" s="48">
        <v>41518</v>
      </c>
      <c r="F27" s="47" t="s">
        <v>88</v>
      </c>
      <c r="G27" s="47">
        <v>2</v>
      </c>
      <c r="H27" s="88">
        <v>48000</v>
      </c>
      <c r="I27" s="63"/>
    </row>
    <row r="28" spans="1:9" s="45" customFormat="1" ht="18" customHeight="1">
      <c r="A28" s="109">
        <v>5</v>
      </c>
      <c r="B28" s="75" t="s">
        <v>688</v>
      </c>
      <c r="C28" s="46"/>
      <c r="D28" s="86"/>
      <c r="E28" s="48">
        <v>41456</v>
      </c>
      <c r="F28" s="47" t="s">
        <v>88</v>
      </c>
      <c r="G28" s="47">
        <v>4</v>
      </c>
      <c r="H28" s="88">
        <v>1280000</v>
      </c>
      <c r="I28" s="76" t="s">
        <v>695</v>
      </c>
    </row>
    <row r="29" spans="1:9" s="118" customFormat="1" ht="18" customHeight="1">
      <c r="A29" s="109">
        <v>6</v>
      </c>
      <c r="B29" s="119" t="s">
        <v>690</v>
      </c>
      <c r="C29" s="113" t="s">
        <v>114</v>
      </c>
      <c r="D29" s="86"/>
      <c r="E29" s="115">
        <v>41457</v>
      </c>
      <c r="F29" s="114" t="s">
        <v>88</v>
      </c>
      <c r="G29" s="114">
        <v>1</v>
      </c>
      <c r="H29" s="88">
        <v>297000</v>
      </c>
      <c r="I29" s="117" t="s">
        <v>765</v>
      </c>
    </row>
    <row r="30" spans="1:9" s="45" customFormat="1" ht="18" customHeight="1">
      <c r="A30" s="109">
        <v>7</v>
      </c>
      <c r="B30" s="75" t="s">
        <v>745</v>
      </c>
      <c r="C30" s="46" t="s">
        <v>412</v>
      </c>
      <c r="D30" s="86"/>
      <c r="E30" s="48">
        <v>41456</v>
      </c>
      <c r="F30" s="47" t="s">
        <v>88</v>
      </c>
      <c r="G30" s="47">
        <v>1</v>
      </c>
      <c r="H30" s="98">
        <v>2487000</v>
      </c>
      <c r="I30" s="76" t="s">
        <v>695</v>
      </c>
    </row>
    <row r="31" spans="1:9" s="45" customFormat="1" ht="18" customHeight="1">
      <c r="A31" s="109">
        <v>8</v>
      </c>
      <c r="B31" s="75" t="s">
        <v>689</v>
      </c>
      <c r="C31" s="75" t="s">
        <v>602</v>
      </c>
      <c r="D31" s="86"/>
      <c r="E31" s="48">
        <v>41456</v>
      </c>
      <c r="F31" s="47" t="s">
        <v>43</v>
      </c>
      <c r="G31" s="47">
        <v>10</v>
      </c>
      <c r="H31" s="88">
        <v>8500</v>
      </c>
      <c r="I31" s="76" t="s">
        <v>603</v>
      </c>
    </row>
    <row r="32" spans="1:9" s="45" customFormat="1" ht="18" customHeight="1">
      <c r="A32" s="109">
        <v>9</v>
      </c>
      <c r="B32" s="75" t="s">
        <v>696</v>
      </c>
      <c r="C32" s="46" t="s">
        <v>116</v>
      </c>
      <c r="D32" s="86"/>
      <c r="E32" s="48">
        <v>41456</v>
      </c>
      <c r="F32" s="47" t="s">
        <v>43</v>
      </c>
      <c r="G32" s="47">
        <v>6</v>
      </c>
      <c r="H32" s="88">
        <v>14000</v>
      </c>
      <c r="I32" s="63"/>
    </row>
    <row r="33" spans="1:9" s="45" customFormat="1" ht="18" customHeight="1">
      <c r="A33" s="109">
        <v>10</v>
      </c>
      <c r="B33" s="75" t="s">
        <v>697</v>
      </c>
      <c r="C33" s="46"/>
      <c r="D33" s="86"/>
      <c r="E33" s="48">
        <v>41456</v>
      </c>
      <c r="F33" s="47" t="s">
        <v>88</v>
      </c>
      <c r="G33" s="47">
        <v>2</v>
      </c>
      <c r="H33" s="88">
        <v>450000</v>
      </c>
      <c r="I33" s="63"/>
    </row>
    <row r="34" spans="1:9" s="45" customFormat="1" ht="18" customHeight="1">
      <c r="A34" s="109">
        <v>11</v>
      </c>
      <c r="B34" s="46" t="s">
        <v>117</v>
      </c>
      <c r="C34" s="75" t="s">
        <v>698</v>
      </c>
      <c r="D34" s="86"/>
      <c r="E34" s="48">
        <v>41395</v>
      </c>
      <c r="F34" s="47" t="s">
        <v>43</v>
      </c>
      <c r="G34" s="47">
        <v>8</v>
      </c>
      <c r="H34" s="88">
        <v>24390</v>
      </c>
      <c r="I34" s="63" t="s">
        <v>118</v>
      </c>
    </row>
    <row r="35" spans="1:9" s="45" customFormat="1" ht="18" customHeight="1">
      <c r="A35" s="109">
        <v>12</v>
      </c>
      <c r="B35" s="46" t="s">
        <v>119</v>
      </c>
      <c r="C35" s="46" t="s">
        <v>413</v>
      </c>
      <c r="D35" s="86"/>
      <c r="E35" s="48">
        <v>41395</v>
      </c>
      <c r="F35" s="47" t="s">
        <v>91</v>
      </c>
      <c r="G35" s="47">
        <v>20</v>
      </c>
      <c r="H35" s="88">
        <v>600</v>
      </c>
      <c r="I35" s="63" t="s">
        <v>96</v>
      </c>
    </row>
    <row r="36" spans="1:9" s="45" customFormat="1" ht="18" customHeight="1">
      <c r="A36" s="109">
        <v>13</v>
      </c>
      <c r="B36" s="46" t="s">
        <v>120</v>
      </c>
      <c r="C36" s="46" t="s">
        <v>121</v>
      </c>
      <c r="D36" s="86"/>
      <c r="E36" s="48">
        <v>41365</v>
      </c>
      <c r="F36" s="47" t="s">
        <v>43</v>
      </c>
      <c r="G36" s="47">
        <v>2</v>
      </c>
      <c r="H36" s="88">
        <v>22000</v>
      </c>
      <c r="I36" s="63"/>
    </row>
    <row r="37" spans="1:9" s="45" customFormat="1" ht="18" customHeight="1">
      <c r="A37" s="109">
        <v>14</v>
      </c>
      <c r="B37" s="46" t="s">
        <v>122</v>
      </c>
      <c r="C37" s="46" t="s">
        <v>123</v>
      </c>
      <c r="D37" s="86"/>
      <c r="E37" s="48">
        <v>41366</v>
      </c>
      <c r="F37" s="47" t="s">
        <v>43</v>
      </c>
      <c r="G37" s="47">
        <v>1</v>
      </c>
      <c r="H37" s="88">
        <v>4500</v>
      </c>
      <c r="I37" s="63" t="s">
        <v>124</v>
      </c>
    </row>
    <row r="38" spans="1:9" s="45" customFormat="1" ht="18" customHeight="1">
      <c r="A38" s="109">
        <v>15</v>
      </c>
      <c r="B38" s="46" t="s">
        <v>125</v>
      </c>
      <c r="C38" s="46" t="s">
        <v>126</v>
      </c>
      <c r="D38" s="86"/>
      <c r="E38" s="48">
        <v>41366</v>
      </c>
      <c r="F38" s="47" t="s">
        <v>43</v>
      </c>
      <c r="G38" s="47">
        <v>2</v>
      </c>
      <c r="H38" s="88">
        <v>8500</v>
      </c>
      <c r="I38" s="63"/>
    </row>
    <row r="39" spans="1:9" s="45" customFormat="1" ht="18" customHeight="1">
      <c r="A39" s="109">
        <v>16</v>
      </c>
      <c r="B39" s="46" t="s">
        <v>127</v>
      </c>
      <c r="C39" s="46" t="s">
        <v>414</v>
      </c>
      <c r="D39" s="86"/>
      <c r="E39" s="48">
        <v>41640</v>
      </c>
      <c r="F39" s="47" t="s">
        <v>88</v>
      </c>
      <c r="G39" s="47">
        <v>1</v>
      </c>
      <c r="H39" s="88">
        <v>148400</v>
      </c>
      <c r="I39" s="63"/>
    </row>
    <row r="40" spans="1:9" s="45" customFormat="1" ht="18" customHeight="1">
      <c r="A40" s="109">
        <v>17</v>
      </c>
      <c r="B40" s="46" t="s">
        <v>117</v>
      </c>
      <c r="C40" s="46" t="s">
        <v>128</v>
      </c>
      <c r="D40" s="86"/>
      <c r="E40" s="48">
        <v>41395</v>
      </c>
      <c r="F40" s="47" t="s">
        <v>43</v>
      </c>
      <c r="G40" s="47">
        <v>1</v>
      </c>
      <c r="H40" s="88">
        <v>11520</v>
      </c>
      <c r="I40" s="63" t="s">
        <v>129</v>
      </c>
    </row>
    <row r="41" spans="1:9" s="45" customFormat="1" ht="18" customHeight="1">
      <c r="A41" s="109">
        <v>18</v>
      </c>
      <c r="B41" s="46" t="s">
        <v>130</v>
      </c>
      <c r="C41" s="46"/>
      <c r="D41" s="86"/>
      <c r="E41" s="48">
        <v>41518</v>
      </c>
      <c r="F41" s="47" t="s">
        <v>43</v>
      </c>
      <c r="G41" s="47">
        <v>8</v>
      </c>
      <c r="H41" s="88">
        <v>3420</v>
      </c>
      <c r="I41" s="63" t="s">
        <v>103</v>
      </c>
    </row>
    <row r="42" spans="1:9" s="45" customFormat="1" ht="18" customHeight="1">
      <c r="A42" s="109">
        <v>19</v>
      </c>
      <c r="B42" s="46" t="s">
        <v>131</v>
      </c>
      <c r="C42" s="46" t="s">
        <v>132</v>
      </c>
      <c r="D42" s="86"/>
      <c r="E42" s="48">
        <v>41518</v>
      </c>
      <c r="F42" s="47" t="s">
        <v>43</v>
      </c>
      <c r="G42" s="47">
        <v>4</v>
      </c>
      <c r="H42" s="88">
        <v>4800</v>
      </c>
      <c r="I42" s="63"/>
    </row>
    <row r="43" spans="1:9" s="45" customFormat="1" ht="18" customHeight="1">
      <c r="A43" s="109">
        <v>20</v>
      </c>
      <c r="B43" s="46" t="s">
        <v>740</v>
      </c>
      <c r="C43" s="46" t="s">
        <v>133</v>
      </c>
      <c r="D43" s="86"/>
      <c r="E43" s="48">
        <v>41518</v>
      </c>
      <c r="F43" s="47" t="s">
        <v>43</v>
      </c>
      <c r="G43" s="47">
        <v>3</v>
      </c>
      <c r="H43" s="88">
        <v>5200</v>
      </c>
      <c r="I43" s="63"/>
    </row>
    <row r="44" spans="1:9" s="45" customFormat="1" ht="18" customHeight="1">
      <c r="A44" s="109">
        <v>21</v>
      </c>
      <c r="B44" s="46" t="s">
        <v>134</v>
      </c>
      <c r="C44" s="46"/>
      <c r="D44" s="86"/>
      <c r="E44" s="48">
        <v>41518</v>
      </c>
      <c r="F44" s="47" t="s">
        <v>135</v>
      </c>
      <c r="G44" s="47">
        <v>600</v>
      </c>
      <c r="H44" s="88">
        <v>1050</v>
      </c>
      <c r="I44" s="63"/>
    </row>
    <row r="45" spans="1:9" s="45" customFormat="1" ht="18" customHeight="1">
      <c r="A45" s="109">
        <v>22</v>
      </c>
      <c r="B45" s="46" t="s">
        <v>136</v>
      </c>
      <c r="C45" s="75" t="s">
        <v>766</v>
      </c>
      <c r="D45" s="86"/>
      <c r="E45" s="48">
        <v>41640</v>
      </c>
      <c r="F45" s="47" t="s">
        <v>88</v>
      </c>
      <c r="G45" s="47">
        <v>1</v>
      </c>
      <c r="H45" s="88">
        <v>128800</v>
      </c>
      <c r="I45" s="63"/>
    </row>
    <row r="46" spans="1:9" s="45" customFormat="1" ht="18" customHeight="1">
      <c r="A46" s="109">
        <v>23</v>
      </c>
      <c r="B46" s="46" t="s">
        <v>137</v>
      </c>
      <c r="C46" s="46" t="s">
        <v>138</v>
      </c>
      <c r="D46" s="86"/>
      <c r="E46" s="48">
        <v>41456</v>
      </c>
      <c r="F46" s="47" t="s">
        <v>43</v>
      </c>
      <c r="G46" s="47">
        <v>1</v>
      </c>
      <c r="H46" s="88">
        <v>188000</v>
      </c>
      <c r="I46" s="76" t="s">
        <v>607</v>
      </c>
    </row>
    <row r="47" spans="1:9" s="45" customFormat="1" ht="18" customHeight="1">
      <c r="A47" s="109">
        <v>24</v>
      </c>
      <c r="B47" s="46" t="s">
        <v>139</v>
      </c>
      <c r="C47" s="46" t="s">
        <v>397</v>
      </c>
      <c r="D47" s="86"/>
      <c r="E47" s="48">
        <v>41640</v>
      </c>
      <c r="F47" s="47" t="s">
        <v>43</v>
      </c>
      <c r="G47" s="47">
        <v>2</v>
      </c>
      <c r="H47" s="88">
        <v>78000</v>
      </c>
      <c r="I47" s="76" t="s">
        <v>607</v>
      </c>
    </row>
    <row r="48" spans="1:9" s="45" customFormat="1" ht="18" customHeight="1">
      <c r="A48" s="109">
        <v>25</v>
      </c>
      <c r="B48" s="46" t="s">
        <v>140</v>
      </c>
      <c r="C48" s="64" t="s">
        <v>141</v>
      </c>
      <c r="D48" s="86"/>
      <c r="E48" s="48">
        <v>41640</v>
      </c>
      <c r="F48" s="47" t="s">
        <v>43</v>
      </c>
      <c r="G48" s="47">
        <v>1</v>
      </c>
      <c r="H48" s="88">
        <v>4400</v>
      </c>
      <c r="I48" s="76"/>
    </row>
    <row r="49" spans="1:9" s="45" customFormat="1" ht="18" customHeight="1">
      <c r="A49" s="109">
        <v>26</v>
      </c>
      <c r="B49" s="46" t="s">
        <v>142</v>
      </c>
      <c r="C49" s="46" t="s">
        <v>143</v>
      </c>
      <c r="D49" s="86"/>
      <c r="E49" s="48">
        <v>41640</v>
      </c>
      <c r="F49" s="47" t="s">
        <v>43</v>
      </c>
      <c r="G49" s="47">
        <v>1</v>
      </c>
      <c r="H49" s="88">
        <v>135000</v>
      </c>
      <c r="I49" s="76" t="s">
        <v>607</v>
      </c>
    </row>
    <row r="50" spans="1:9" s="45" customFormat="1" ht="18" customHeight="1">
      <c r="A50" s="109">
        <v>27</v>
      </c>
      <c r="B50" s="46" t="s">
        <v>144</v>
      </c>
      <c r="C50" s="46"/>
      <c r="D50" s="86"/>
      <c r="E50" s="48">
        <v>41456</v>
      </c>
      <c r="F50" s="47" t="s">
        <v>43</v>
      </c>
      <c r="G50" s="47">
        <v>6</v>
      </c>
      <c r="H50" s="88">
        <v>2000</v>
      </c>
      <c r="I50" s="63"/>
    </row>
    <row r="51" spans="1:9" s="45" customFormat="1" ht="18" customHeight="1">
      <c r="A51" s="109">
        <v>28</v>
      </c>
      <c r="B51" s="46" t="s">
        <v>145</v>
      </c>
      <c r="C51" s="46"/>
      <c r="D51" s="86"/>
      <c r="E51" s="48">
        <v>41518</v>
      </c>
      <c r="F51" s="47" t="s">
        <v>135</v>
      </c>
      <c r="G51" s="47">
        <v>100</v>
      </c>
      <c r="H51" s="88">
        <v>1170</v>
      </c>
      <c r="I51" s="63"/>
    </row>
    <row r="52" spans="1:9" s="45" customFormat="1" ht="18" customHeight="1">
      <c r="A52" s="109">
        <v>29</v>
      </c>
      <c r="B52" s="75" t="s">
        <v>700</v>
      </c>
      <c r="C52" s="75" t="s">
        <v>699</v>
      </c>
      <c r="D52" s="86"/>
      <c r="E52" s="48">
        <v>41548</v>
      </c>
      <c r="F52" s="47" t="s">
        <v>43</v>
      </c>
      <c r="G52" s="47">
        <v>1</v>
      </c>
      <c r="H52" s="88">
        <v>1300000</v>
      </c>
      <c r="I52" s="63"/>
    </row>
    <row r="53" spans="1:9" s="45" customFormat="1" ht="18" customHeight="1">
      <c r="A53" s="109">
        <v>30</v>
      </c>
      <c r="B53" s="46" t="s">
        <v>146</v>
      </c>
      <c r="C53" s="46"/>
      <c r="D53" s="86"/>
      <c r="E53" s="48">
        <v>41487</v>
      </c>
      <c r="F53" s="47" t="s">
        <v>43</v>
      </c>
      <c r="G53" s="47">
        <v>1</v>
      </c>
      <c r="H53" s="88">
        <v>14500</v>
      </c>
      <c r="I53" s="63"/>
    </row>
    <row r="54" spans="1:9" s="45" customFormat="1" ht="18" customHeight="1">
      <c r="A54" s="109">
        <v>31</v>
      </c>
      <c r="B54" s="46" t="s">
        <v>147</v>
      </c>
      <c r="C54" s="46" t="s">
        <v>148</v>
      </c>
      <c r="D54" s="86"/>
      <c r="E54" s="48">
        <v>37987</v>
      </c>
      <c r="F54" s="47" t="s">
        <v>43</v>
      </c>
      <c r="G54" s="47">
        <v>1</v>
      </c>
      <c r="H54" s="88">
        <v>66200</v>
      </c>
      <c r="I54" s="63" t="s">
        <v>149</v>
      </c>
    </row>
    <row r="55" spans="1:9" s="45" customFormat="1" ht="18" customHeight="1">
      <c r="A55" s="109">
        <v>32</v>
      </c>
      <c r="B55" s="75" t="s">
        <v>767</v>
      </c>
      <c r="C55" s="46" t="s">
        <v>738</v>
      </c>
      <c r="D55" s="86"/>
      <c r="E55" s="48">
        <v>41609</v>
      </c>
      <c r="F55" s="47" t="s">
        <v>43</v>
      </c>
      <c r="G55" s="47">
        <v>1</v>
      </c>
      <c r="H55" s="88">
        <v>68000</v>
      </c>
      <c r="I55" s="63"/>
    </row>
    <row r="56" spans="1:9" s="45" customFormat="1" ht="18" customHeight="1">
      <c r="A56" s="109">
        <v>33</v>
      </c>
      <c r="B56" s="46" t="s">
        <v>150</v>
      </c>
      <c r="C56" s="46" t="s">
        <v>648</v>
      </c>
      <c r="D56" s="86"/>
      <c r="E56" s="48">
        <v>41395</v>
      </c>
      <c r="F56" s="47" t="s">
        <v>91</v>
      </c>
      <c r="G56" s="47">
        <v>7</v>
      </c>
      <c r="H56" s="88">
        <v>36500</v>
      </c>
      <c r="I56" s="63" t="s">
        <v>151</v>
      </c>
    </row>
    <row r="57" spans="1:9" s="45" customFormat="1" ht="18" customHeight="1">
      <c r="A57" s="109">
        <v>34</v>
      </c>
      <c r="B57" s="46" t="s">
        <v>150</v>
      </c>
      <c r="C57" s="46" t="s">
        <v>649</v>
      </c>
      <c r="D57" s="86"/>
      <c r="E57" s="48">
        <v>41395</v>
      </c>
      <c r="F57" s="47" t="s">
        <v>91</v>
      </c>
      <c r="G57" s="47">
        <v>1</v>
      </c>
      <c r="H57" s="88">
        <v>18000</v>
      </c>
      <c r="I57" s="63"/>
    </row>
    <row r="58" spans="1:9" s="118" customFormat="1" ht="18" customHeight="1">
      <c r="A58" s="109">
        <v>35</v>
      </c>
      <c r="B58" s="113" t="s">
        <v>113</v>
      </c>
      <c r="C58" s="113" t="s">
        <v>152</v>
      </c>
      <c r="D58" s="114"/>
      <c r="E58" s="115">
        <v>41395</v>
      </c>
      <c r="F58" s="114" t="s">
        <v>43</v>
      </c>
      <c r="G58" s="114">
        <v>1</v>
      </c>
      <c r="H58" s="116">
        <v>59500</v>
      </c>
      <c r="I58" s="117"/>
    </row>
    <row r="59" spans="1:9" s="45" customFormat="1" ht="18" customHeight="1">
      <c r="A59" s="109">
        <v>36</v>
      </c>
      <c r="B59" s="46" t="s">
        <v>739</v>
      </c>
      <c r="C59" s="46" t="s">
        <v>116</v>
      </c>
      <c r="D59" s="86"/>
      <c r="E59" s="48">
        <v>41456</v>
      </c>
      <c r="F59" s="47" t="s">
        <v>43</v>
      </c>
      <c r="G59" s="47">
        <v>2</v>
      </c>
      <c r="H59" s="88">
        <v>14000</v>
      </c>
      <c r="I59" s="63"/>
    </row>
    <row r="60" spans="1:9" s="45" customFormat="1" ht="18" customHeight="1">
      <c r="A60" s="109">
        <v>37</v>
      </c>
      <c r="B60" s="46" t="s">
        <v>115</v>
      </c>
      <c r="C60" s="46" t="s">
        <v>153</v>
      </c>
      <c r="D60" s="86"/>
      <c r="E60" s="48">
        <v>41456</v>
      </c>
      <c r="F60" s="47" t="s">
        <v>43</v>
      </c>
      <c r="G60" s="47">
        <v>4</v>
      </c>
      <c r="H60" s="88">
        <v>7000</v>
      </c>
      <c r="I60" s="63"/>
    </row>
    <row r="61" spans="1:9" s="45" customFormat="1" ht="18" customHeight="1">
      <c r="A61" s="109">
        <v>38</v>
      </c>
      <c r="B61" s="46" t="s">
        <v>154</v>
      </c>
      <c r="C61" s="75" t="s">
        <v>650</v>
      </c>
      <c r="D61" s="86"/>
      <c r="E61" s="48">
        <v>41395</v>
      </c>
      <c r="F61" s="47" t="s">
        <v>43</v>
      </c>
      <c r="G61" s="47">
        <v>2</v>
      </c>
      <c r="H61" s="88">
        <v>291000</v>
      </c>
      <c r="I61" s="63"/>
    </row>
    <row r="62" spans="1:9" s="45" customFormat="1" ht="18" customHeight="1">
      <c r="A62" s="109">
        <v>39</v>
      </c>
      <c r="B62" s="46" t="s">
        <v>155</v>
      </c>
      <c r="C62" s="75" t="s">
        <v>650</v>
      </c>
      <c r="D62" s="86"/>
      <c r="E62" s="48">
        <v>41395</v>
      </c>
      <c r="F62" s="47" t="s">
        <v>43</v>
      </c>
      <c r="G62" s="47">
        <v>1</v>
      </c>
      <c r="H62" s="88">
        <v>334000</v>
      </c>
      <c r="I62" s="63"/>
    </row>
    <row r="63" spans="1:9" s="45" customFormat="1" ht="18" customHeight="1">
      <c r="A63" s="109">
        <v>40</v>
      </c>
      <c r="B63" s="46" t="s">
        <v>154</v>
      </c>
      <c r="C63" s="75" t="s">
        <v>651</v>
      </c>
      <c r="D63" s="86"/>
      <c r="E63" s="48">
        <v>41395</v>
      </c>
      <c r="F63" s="47" t="s">
        <v>43</v>
      </c>
      <c r="G63" s="47">
        <v>3</v>
      </c>
      <c r="H63" s="88">
        <v>286000</v>
      </c>
      <c r="I63" s="63"/>
    </row>
    <row r="64" spans="1:9" s="45" customFormat="1" ht="18" customHeight="1">
      <c r="A64" s="109">
        <v>41</v>
      </c>
      <c r="B64" s="46" t="s">
        <v>155</v>
      </c>
      <c r="C64" s="75" t="s">
        <v>652</v>
      </c>
      <c r="D64" s="86"/>
      <c r="E64" s="48">
        <v>41395</v>
      </c>
      <c r="F64" s="47" t="s">
        <v>43</v>
      </c>
      <c r="G64" s="47">
        <v>1</v>
      </c>
      <c r="H64" s="88">
        <v>329000</v>
      </c>
      <c r="I64" s="63"/>
    </row>
    <row r="65" spans="1:9" s="45" customFormat="1" ht="18" customHeight="1">
      <c r="A65" s="109">
        <v>42</v>
      </c>
      <c r="B65" s="46" t="s">
        <v>156</v>
      </c>
      <c r="C65" s="46" t="s">
        <v>157</v>
      </c>
      <c r="D65" s="86"/>
      <c r="E65" s="48">
        <v>41395</v>
      </c>
      <c r="F65" s="47" t="s">
        <v>43</v>
      </c>
      <c r="G65" s="47">
        <v>5</v>
      </c>
      <c r="H65" s="88">
        <v>61200</v>
      </c>
      <c r="I65" s="63"/>
    </row>
    <row r="66" spans="1:9" s="45" customFormat="1" ht="18" customHeight="1">
      <c r="A66" s="109">
        <v>43</v>
      </c>
      <c r="B66" s="46" t="s">
        <v>158</v>
      </c>
      <c r="C66" s="46" t="s">
        <v>159</v>
      </c>
      <c r="D66" s="86"/>
      <c r="E66" s="48">
        <v>41518</v>
      </c>
      <c r="F66" s="47" t="s">
        <v>91</v>
      </c>
      <c r="G66" s="47">
        <v>2</v>
      </c>
      <c r="H66" s="88">
        <v>56000</v>
      </c>
      <c r="I66" s="63"/>
    </row>
    <row r="67" spans="1:9" s="45" customFormat="1" ht="18" customHeight="1">
      <c r="A67" s="109">
        <v>44</v>
      </c>
      <c r="B67" s="46" t="s">
        <v>749</v>
      </c>
      <c r="C67" s="46" t="s">
        <v>750</v>
      </c>
      <c r="D67" s="86"/>
      <c r="E67" s="48">
        <v>41518</v>
      </c>
      <c r="F67" s="47" t="s">
        <v>43</v>
      </c>
      <c r="G67" s="47">
        <v>2</v>
      </c>
      <c r="H67" s="88">
        <v>5200</v>
      </c>
      <c r="I67" s="63" t="s">
        <v>160</v>
      </c>
    </row>
    <row r="68" spans="1:9" s="45" customFormat="1" ht="18" customHeight="1">
      <c r="A68" s="109">
        <v>45</v>
      </c>
      <c r="B68" s="46" t="s">
        <v>752</v>
      </c>
      <c r="C68" s="46"/>
      <c r="D68" s="86"/>
      <c r="E68" s="48">
        <v>41640</v>
      </c>
      <c r="F68" s="47" t="s">
        <v>43</v>
      </c>
      <c r="G68" s="47">
        <v>2</v>
      </c>
      <c r="H68" s="88">
        <v>31600</v>
      </c>
      <c r="I68" s="63" t="s">
        <v>161</v>
      </c>
    </row>
    <row r="69" spans="1:9" s="45" customFormat="1" ht="18" customHeight="1">
      <c r="A69" s="109">
        <v>46</v>
      </c>
      <c r="B69" s="46" t="s">
        <v>751</v>
      </c>
      <c r="C69" s="46"/>
      <c r="D69" s="86"/>
      <c r="E69" s="48">
        <v>41640</v>
      </c>
      <c r="F69" s="47" t="s">
        <v>43</v>
      </c>
      <c r="G69" s="47">
        <v>1</v>
      </c>
      <c r="H69" s="88">
        <v>99000</v>
      </c>
      <c r="I69" s="63" t="s">
        <v>149</v>
      </c>
    </row>
    <row r="70" spans="1:9" s="45" customFormat="1" ht="18" customHeight="1">
      <c r="A70" s="109">
        <v>47</v>
      </c>
      <c r="B70" s="75" t="s">
        <v>701</v>
      </c>
      <c r="C70" s="46"/>
      <c r="D70" s="86"/>
      <c r="E70" s="48">
        <v>41395</v>
      </c>
      <c r="F70" s="47" t="s">
        <v>753</v>
      </c>
      <c r="G70" s="47">
        <f>1+1</f>
        <v>2</v>
      </c>
      <c r="H70" s="88">
        <v>39000</v>
      </c>
      <c r="I70" s="63"/>
    </row>
    <row r="71" spans="1:9" s="45" customFormat="1" ht="18" customHeight="1">
      <c r="A71" s="109">
        <v>48</v>
      </c>
      <c r="B71" s="46" t="s">
        <v>754</v>
      </c>
      <c r="C71" s="46" t="s">
        <v>755</v>
      </c>
      <c r="D71" s="86"/>
      <c r="E71" s="48">
        <v>41487</v>
      </c>
      <c r="F71" s="47" t="s">
        <v>43</v>
      </c>
      <c r="G71" s="47">
        <v>1</v>
      </c>
      <c r="H71" s="88">
        <v>27200</v>
      </c>
      <c r="I71" s="63"/>
    </row>
    <row r="72" spans="1:9" s="45" customFormat="1" ht="18" customHeight="1">
      <c r="A72" s="109">
        <v>49</v>
      </c>
      <c r="B72" s="46" t="s">
        <v>756</v>
      </c>
      <c r="C72" s="46" t="s">
        <v>758</v>
      </c>
      <c r="D72" s="86"/>
      <c r="E72" s="48">
        <v>41487</v>
      </c>
      <c r="F72" s="47" t="s">
        <v>43</v>
      </c>
      <c r="G72" s="47">
        <v>1</v>
      </c>
      <c r="H72" s="88">
        <v>66200</v>
      </c>
      <c r="I72" s="63"/>
    </row>
    <row r="73" spans="1:9" s="45" customFormat="1" ht="18" customHeight="1">
      <c r="A73" s="109">
        <v>50</v>
      </c>
      <c r="B73" s="46" t="s">
        <v>757</v>
      </c>
      <c r="C73" s="46" t="s">
        <v>759</v>
      </c>
      <c r="D73" s="86"/>
      <c r="E73" s="48">
        <v>41487</v>
      </c>
      <c r="F73" s="47" t="s">
        <v>43</v>
      </c>
      <c r="G73" s="47">
        <v>1</v>
      </c>
      <c r="H73" s="88">
        <v>4800</v>
      </c>
      <c r="I73" s="63"/>
    </row>
    <row r="74" spans="1:9" s="45" customFormat="1" ht="18" customHeight="1">
      <c r="A74" s="109">
        <v>51</v>
      </c>
      <c r="B74" s="46" t="s">
        <v>162</v>
      </c>
      <c r="C74" s="46" t="s">
        <v>163</v>
      </c>
      <c r="D74" s="86"/>
      <c r="E74" s="48">
        <v>39600</v>
      </c>
      <c r="F74" s="47" t="s">
        <v>88</v>
      </c>
      <c r="G74" s="47">
        <v>2</v>
      </c>
      <c r="H74" s="88">
        <v>1724000</v>
      </c>
      <c r="I74" s="76" t="s">
        <v>608</v>
      </c>
    </row>
    <row r="75" spans="1:9" s="45" customFormat="1" ht="18" customHeight="1">
      <c r="A75" s="109">
        <v>52</v>
      </c>
      <c r="B75" s="46" t="s">
        <v>162</v>
      </c>
      <c r="C75" s="46" t="s">
        <v>163</v>
      </c>
      <c r="D75" s="86"/>
      <c r="E75" s="48">
        <v>41609</v>
      </c>
      <c r="F75" s="47" t="s">
        <v>88</v>
      </c>
      <c r="G75" s="47">
        <v>2</v>
      </c>
      <c r="H75" s="88">
        <v>1724000</v>
      </c>
      <c r="I75" s="63"/>
    </row>
    <row r="76" spans="1:9" s="45" customFormat="1" ht="18" customHeight="1">
      <c r="A76" s="109">
        <v>53</v>
      </c>
      <c r="B76" s="46" t="s">
        <v>705</v>
      </c>
      <c r="C76" s="46" t="s">
        <v>164</v>
      </c>
      <c r="D76" s="86"/>
      <c r="E76" s="48">
        <v>41944</v>
      </c>
      <c r="F76" s="47" t="s">
        <v>88</v>
      </c>
      <c r="G76" s="47">
        <v>3</v>
      </c>
      <c r="H76" s="88">
        <v>427000</v>
      </c>
      <c r="I76" s="63"/>
    </row>
    <row r="77" spans="1:9" s="45" customFormat="1" ht="18" customHeight="1">
      <c r="A77" s="109">
        <v>54</v>
      </c>
      <c r="B77" s="46" t="s">
        <v>115</v>
      </c>
      <c r="C77" s="46" t="s">
        <v>165</v>
      </c>
      <c r="D77" s="86"/>
      <c r="E77" s="48">
        <v>41944</v>
      </c>
      <c r="F77" s="47" t="s">
        <v>43</v>
      </c>
      <c r="G77" s="47">
        <v>7</v>
      </c>
      <c r="H77" s="88">
        <v>6500</v>
      </c>
      <c r="I77" s="63"/>
    </row>
    <row r="78" spans="1:9" s="45" customFormat="1" ht="18" customHeight="1">
      <c r="A78" s="109">
        <v>55</v>
      </c>
      <c r="B78" s="46" t="s">
        <v>166</v>
      </c>
      <c r="C78" s="46" t="s">
        <v>167</v>
      </c>
      <c r="D78" s="86"/>
      <c r="E78" s="48">
        <v>41699</v>
      </c>
      <c r="F78" s="47" t="s">
        <v>43</v>
      </c>
      <c r="G78" s="47">
        <v>1</v>
      </c>
      <c r="H78" s="88">
        <v>104000</v>
      </c>
      <c r="I78" s="63"/>
    </row>
    <row r="79" spans="1:9" s="45" customFormat="1" ht="18" customHeight="1">
      <c r="A79" s="109">
        <v>56</v>
      </c>
      <c r="B79" s="46" t="s">
        <v>168</v>
      </c>
      <c r="C79" s="46">
        <v>425</v>
      </c>
      <c r="D79" s="86"/>
      <c r="E79" s="48">
        <v>41730</v>
      </c>
      <c r="F79" s="47" t="s">
        <v>43</v>
      </c>
      <c r="G79" s="47">
        <v>2</v>
      </c>
      <c r="H79" s="88">
        <v>3680</v>
      </c>
      <c r="I79" s="63"/>
    </row>
    <row r="80" spans="1:9" s="45" customFormat="1" ht="18" customHeight="1">
      <c r="A80" s="109">
        <v>57</v>
      </c>
      <c r="B80" s="46" t="s">
        <v>169</v>
      </c>
      <c r="C80" s="46" t="s">
        <v>170</v>
      </c>
      <c r="D80" s="86"/>
      <c r="E80" s="48">
        <v>41730</v>
      </c>
      <c r="F80" s="47" t="s">
        <v>43</v>
      </c>
      <c r="G80" s="47">
        <v>2</v>
      </c>
      <c r="H80" s="88">
        <f>5280</f>
        <v>5280</v>
      </c>
      <c r="I80" s="63"/>
    </row>
    <row r="81" spans="1:17" s="45" customFormat="1" ht="18" customHeight="1">
      <c r="A81" s="109">
        <v>58</v>
      </c>
      <c r="B81" s="75" t="s">
        <v>702</v>
      </c>
      <c r="C81" s="46"/>
      <c r="D81" s="86"/>
      <c r="E81" s="48">
        <v>41730</v>
      </c>
      <c r="F81" s="47" t="s">
        <v>91</v>
      </c>
      <c r="G81" s="47">
        <v>2</v>
      </c>
      <c r="H81" s="88">
        <v>1260</v>
      </c>
      <c r="I81" s="63"/>
    </row>
    <row r="82" spans="1:17" s="45" customFormat="1" ht="18" customHeight="1">
      <c r="A82" s="109">
        <v>59</v>
      </c>
      <c r="B82" s="46" t="s">
        <v>171</v>
      </c>
      <c r="C82" s="46" t="s">
        <v>172</v>
      </c>
      <c r="D82" s="86"/>
      <c r="E82" s="48">
        <v>41730</v>
      </c>
      <c r="F82" s="47" t="s">
        <v>91</v>
      </c>
      <c r="G82" s="47">
        <v>1</v>
      </c>
      <c r="H82" s="88">
        <v>6920</v>
      </c>
      <c r="I82" s="63"/>
    </row>
    <row r="83" spans="1:17" s="45" customFormat="1" ht="18" customHeight="1">
      <c r="A83" s="109">
        <v>60</v>
      </c>
      <c r="B83" s="46" t="s">
        <v>173</v>
      </c>
      <c r="C83" s="46"/>
      <c r="D83" s="86"/>
      <c r="E83" s="48">
        <v>41730</v>
      </c>
      <c r="F83" s="47" t="s">
        <v>91</v>
      </c>
      <c r="G83" s="47">
        <v>2</v>
      </c>
      <c r="H83" s="88">
        <v>13760</v>
      </c>
      <c r="I83" s="63"/>
    </row>
    <row r="84" spans="1:17" s="45" customFormat="1" ht="18" customHeight="1">
      <c r="A84" s="109">
        <v>61</v>
      </c>
      <c r="B84" s="46" t="s">
        <v>174</v>
      </c>
      <c r="C84" s="46"/>
      <c r="D84" s="86"/>
      <c r="E84" s="48">
        <v>41730</v>
      </c>
      <c r="F84" s="47" t="s">
        <v>91</v>
      </c>
      <c r="G84" s="47">
        <v>2</v>
      </c>
      <c r="H84" s="88">
        <v>2200</v>
      </c>
      <c r="I84" s="63"/>
    </row>
    <row r="85" spans="1:17" s="45" customFormat="1" ht="18" customHeight="1">
      <c r="A85" s="109">
        <v>62</v>
      </c>
      <c r="B85" s="46" t="s">
        <v>741</v>
      </c>
      <c r="C85" s="46"/>
      <c r="D85" s="86"/>
      <c r="E85" s="48">
        <v>41730</v>
      </c>
      <c r="F85" s="47" t="s">
        <v>91</v>
      </c>
      <c r="G85" s="47">
        <v>2</v>
      </c>
      <c r="H85" s="88">
        <v>3695</v>
      </c>
      <c r="I85" s="63"/>
    </row>
    <row r="86" spans="1:17" s="45" customFormat="1" ht="18" customHeight="1">
      <c r="A86" s="109">
        <v>63</v>
      </c>
      <c r="B86" s="46" t="s">
        <v>406</v>
      </c>
      <c r="C86" s="46"/>
      <c r="D86" s="86"/>
      <c r="E86" s="48">
        <v>38107</v>
      </c>
      <c r="F86" s="47" t="s">
        <v>407</v>
      </c>
      <c r="G86" s="47">
        <v>5</v>
      </c>
      <c r="H86" s="88">
        <v>98000</v>
      </c>
      <c r="I86" s="63"/>
    </row>
    <row r="87" spans="1:17" s="45" customFormat="1" ht="20.100000000000001" customHeight="1">
      <c r="A87" s="109">
        <v>64</v>
      </c>
      <c r="B87" s="51" t="s">
        <v>175</v>
      </c>
      <c r="C87" s="46"/>
      <c r="D87" s="86"/>
      <c r="E87" s="48">
        <v>38108</v>
      </c>
      <c r="F87" s="47" t="s">
        <v>88</v>
      </c>
      <c r="G87" s="47">
        <v>1</v>
      </c>
      <c r="H87" s="156">
        <f>20150000-5500000-2000000-1000000-180000+1550000+75000+52000000*0.35+24470000*0.35+1626000*0.35</f>
        <v>40428600</v>
      </c>
      <c r="I87" s="63" t="s">
        <v>176</v>
      </c>
      <c r="J87" s="84"/>
      <c r="K87" s="84"/>
      <c r="L87" s="84"/>
    </row>
    <row r="88" spans="1:17" s="90" customFormat="1" ht="18" hidden="1" customHeight="1">
      <c r="A88" s="110" t="s">
        <v>455</v>
      </c>
      <c r="B88" s="102" t="s">
        <v>409</v>
      </c>
      <c r="C88" s="91" t="s">
        <v>653</v>
      </c>
      <c r="D88" s="86"/>
      <c r="E88" s="87">
        <v>38108</v>
      </c>
      <c r="F88" s="86" t="s">
        <v>43</v>
      </c>
      <c r="G88" s="86">
        <v>2</v>
      </c>
      <c r="H88" s="156"/>
      <c r="I88" s="89"/>
      <c r="J88" s="90">
        <v>5000</v>
      </c>
      <c r="K88" s="90">
        <v>24</v>
      </c>
      <c r="L88" s="90">
        <v>5850</v>
      </c>
    </row>
    <row r="89" spans="1:17" s="90" customFormat="1" ht="18" hidden="1" customHeight="1">
      <c r="A89" s="110" t="s">
        <v>456</v>
      </c>
      <c r="B89" s="102" t="s">
        <v>177</v>
      </c>
      <c r="C89" s="85" t="s">
        <v>178</v>
      </c>
      <c r="D89" s="86"/>
      <c r="E89" s="87">
        <v>38108</v>
      </c>
      <c r="F89" s="86" t="s">
        <v>43</v>
      </c>
      <c r="G89" s="86">
        <v>1</v>
      </c>
      <c r="H89" s="156"/>
      <c r="I89" s="89"/>
      <c r="J89" s="90">
        <v>350</v>
      </c>
      <c r="K89" s="90">
        <v>10</v>
      </c>
      <c r="L89" s="90">
        <v>1550</v>
      </c>
    </row>
    <row r="90" spans="1:17" s="90" customFormat="1" ht="18" hidden="1" customHeight="1">
      <c r="A90" s="110" t="s">
        <v>457</v>
      </c>
      <c r="B90" s="102" t="s">
        <v>179</v>
      </c>
      <c r="C90" s="85" t="s">
        <v>180</v>
      </c>
      <c r="D90" s="86"/>
      <c r="E90" s="87">
        <v>38108</v>
      </c>
      <c r="F90" s="86" t="s">
        <v>43</v>
      </c>
      <c r="G90" s="86">
        <v>1</v>
      </c>
      <c r="H90" s="156"/>
      <c r="I90" s="89"/>
    </row>
    <row r="91" spans="1:17" s="90" customFormat="1" ht="18" hidden="1" customHeight="1">
      <c r="A91" s="110" t="s">
        <v>458</v>
      </c>
      <c r="B91" s="92" t="s">
        <v>703</v>
      </c>
      <c r="C91" s="91" t="s">
        <v>704</v>
      </c>
      <c r="D91" s="86"/>
      <c r="E91" s="87">
        <v>38108</v>
      </c>
      <c r="F91" s="86" t="s">
        <v>43</v>
      </c>
      <c r="G91" s="86">
        <v>1</v>
      </c>
      <c r="H91" s="156"/>
      <c r="I91" s="89"/>
      <c r="Q91" s="103"/>
    </row>
    <row r="92" spans="1:17" s="90" customFormat="1" ht="18" hidden="1" customHeight="1">
      <c r="A92" s="110" t="s">
        <v>459</v>
      </c>
      <c r="B92" s="104" t="s">
        <v>181</v>
      </c>
      <c r="C92" s="85" t="s">
        <v>638</v>
      </c>
      <c r="D92" s="86"/>
      <c r="E92" s="87">
        <v>38108</v>
      </c>
      <c r="F92" s="86" t="s">
        <v>43</v>
      </c>
      <c r="G92" s="86">
        <v>2</v>
      </c>
      <c r="H92" s="156"/>
      <c r="I92" s="89"/>
    </row>
    <row r="93" spans="1:17" s="90" customFormat="1" ht="18" hidden="1" customHeight="1">
      <c r="A93" s="110" t="s">
        <v>460</v>
      </c>
      <c r="B93" s="102" t="s">
        <v>182</v>
      </c>
      <c r="C93" s="91" t="s">
        <v>654</v>
      </c>
      <c r="D93" s="86"/>
      <c r="E93" s="87">
        <v>38108</v>
      </c>
      <c r="F93" s="86" t="s">
        <v>43</v>
      </c>
      <c r="G93" s="86">
        <v>3</v>
      </c>
      <c r="H93" s="156"/>
      <c r="I93" s="89"/>
      <c r="J93" s="90">
        <v>3600</v>
      </c>
      <c r="K93" s="90">
        <v>20</v>
      </c>
      <c r="L93" s="90">
        <v>4500</v>
      </c>
    </row>
    <row r="94" spans="1:17" s="90" customFormat="1" ht="18" hidden="1" customHeight="1">
      <c r="A94" s="110" t="s">
        <v>461</v>
      </c>
      <c r="B94" s="92" t="s">
        <v>601</v>
      </c>
      <c r="C94" s="91" t="s">
        <v>654</v>
      </c>
      <c r="D94" s="86"/>
      <c r="E94" s="87">
        <v>38108</v>
      </c>
      <c r="F94" s="86" t="s">
        <v>43</v>
      </c>
      <c r="G94" s="95">
        <f>3+1</f>
        <v>4</v>
      </c>
      <c r="H94" s="156"/>
      <c r="I94" s="89"/>
      <c r="J94" s="90">
        <v>3600</v>
      </c>
      <c r="K94" s="90">
        <v>20</v>
      </c>
      <c r="L94" s="90">
        <v>4500</v>
      </c>
    </row>
    <row r="95" spans="1:17" s="90" customFormat="1" ht="18" hidden="1" customHeight="1">
      <c r="A95" s="110" t="s">
        <v>462</v>
      </c>
      <c r="B95" s="104" t="s">
        <v>183</v>
      </c>
      <c r="C95" s="91" t="s">
        <v>655</v>
      </c>
      <c r="D95" s="86"/>
      <c r="E95" s="87">
        <v>38108</v>
      </c>
      <c r="F95" s="86" t="s">
        <v>43</v>
      </c>
      <c r="G95" s="86">
        <v>2</v>
      </c>
      <c r="H95" s="156"/>
      <c r="I95" s="89"/>
    </row>
    <row r="96" spans="1:17" s="90" customFormat="1" ht="18" hidden="1" customHeight="1">
      <c r="A96" s="110" t="s">
        <v>463</v>
      </c>
      <c r="B96" s="102" t="s">
        <v>184</v>
      </c>
      <c r="C96" s="91" t="s">
        <v>656</v>
      </c>
      <c r="D96" s="86"/>
      <c r="E96" s="87">
        <v>38108</v>
      </c>
      <c r="F96" s="86" t="s">
        <v>43</v>
      </c>
      <c r="G96" s="86">
        <v>1</v>
      </c>
      <c r="H96" s="156"/>
      <c r="I96" s="89"/>
    </row>
    <row r="97" spans="1:12" s="90" customFormat="1" ht="18" hidden="1" customHeight="1">
      <c r="A97" s="110" t="s">
        <v>464</v>
      </c>
      <c r="B97" s="104" t="s">
        <v>185</v>
      </c>
      <c r="C97" s="91" t="s">
        <v>657</v>
      </c>
      <c r="D97" s="86"/>
      <c r="E97" s="87">
        <v>38108</v>
      </c>
      <c r="F97" s="86" t="s">
        <v>43</v>
      </c>
      <c r="G97" s="86">
        <v>1</v>
      </c>
      <c r="H97" s="156"/>
      <c r="I97" s="89"/>
    </row>
    <row r="98" spans="1:12" s="90" customFormat="1" ht="18" hidden="1" customHeight="1">
      <c r="A98" s="110" t="s">
        <v>465</v>
      </c>
      <c r="B98" s="102" t="s">
        <v>186</v>
      </c>
      <c r="C98" s="91" t="s">
        <v>658</v>
      </c>
      <c r="D98" s="86"/>
      <c r="E98" s="87">
        <v>38108</v>
      </c>
      <c r="F98" s="86" t="s">
        <v>43</v>
      </c>
      <c r="G98" s="86">
        <v>1</v>
      </c>
      <c r="H98" s="156"/>
      <c r="I98" s="89"/>
    </row>
    <row r="99" spans="1:12" s="90" customFormat="1" ht="18" hidden="1" customHeight="1">
      <c r="A99" s="110" t="s">
        <v>466</v>
      </c>
      <c r="B99" s="102" t="s">
        <v>187</v>
      </c>
      <c r="C99" s="91" t="s">
        <v>632</v>
      </c>
      <c r="D99" s="86"/>
      <c r="E99" s="87">
        <v>38108</v>
      </c>
      <c r="F99" s="86" t="s">
        <v>43</v>
      </c>
      <c r="G99" s="86">
        <v>1</v>
      </c>
      <c r="H99" s="156"/>
      <c r="I99" s="89"/>
      <c r="J99" s="90">
        <v>216</v>
      </c>
      <c r="K99" s="90">
        <v>8</v>
      </c>
      <c r="L99" s="90">
        <v>2000</v>
      </c>
    </row>
    <row r="100" spans="1:12" s="90" customFormat="1" ht="18" hidden="1" customHeight="1">
      <c r="A100" s="110" t="s">
        <v>467</v>
      </c>
      <c r="B100" s="102" t="s">
        <v>188</v>
      </c>
      <c r="C100" s="85" t="s">
        <v>415</v>
      </c>
      <c r="D100" s="86"/>
      <c r="E100" s="87">
        <v>38108</v>
      </c>
      <c r="F100" s="86" t="s">
        <v>43</v>
      </c>
      <c r="G100" s="86">
        <v>1</v>
      </c>
      <c r="H100" s="156"/>
      <c r="I100" s="89"/>
      <c r="J100" s="90">
        <v>1000</v>
      </c>
      <c r="K100" s="90">
        <v>12</v>
      </c>
      <c r="L100" s="90">
        <v>21540</v>
      </c>
    </row>
    <row r="101" spans="1:12" s="90" customFormat="1" ht="18" hidden="1" customHeight="1">
      <c r="A101" s="110" t="s">
        <v>468</v>
      </c>
      <c r="B101" s="102" t="s">
        <v>189</v>
      </c>
      <c r="C101" s="91" t="s">
        <v>633</v>
      </c>
      <c r="D101" s="86"/>
      <c r="E101" s="87">
        <v>38108</v>
      </c>
      <c r="F101" s="86" t="s">
        <v>43</v>
      </c>
      <c r="G101" s="86">
        <v>1</v>
      </c>
      <c r="H101" s="156"/>
      <c r="I101" s="89"/>
      <c r="J101" s="90">
        <v>700</v>
      </c>
      <c r="K101" s="90">
        <v>8</v>
      </c>
      <c r="L101" s="90">
        <v>5500</v>
      </c>
    </row>
    <row r="102" spans="1:12" s="90" customFormat="1" ht="18" hidden="1" customHeight="1">
      <c r="A102" s="110" t="s">
        <v>469</v>
      </c>
      <c r="B102" s="102" t="s">
        <v>190</v>
      </c>
      <c r="C102" s="91" t="s">
        <v>634</v>
      </c>
      <c r="D102" s="86"/>
      <c r="E102" s="87">
        <v>38108</v>
      </c>
      <c r="F102" s="86" t="s">
        <v>43</v>
      </c>
      <c r="G102" s="86">
        <v>1</v>
      </c>
      <c r="H102" s="156"/>
      <c r="I102" s="89"/>
    </row>
    <row r="103" spans="1:12" s="90" customFormat="1" ht="18" hidden="1" customHeight="1">
      <c r="A103" s="110" t="s">
        <v>470</v>
      </c>
      <c r="B103" s="102" t="s">
        <v>191</v>
      </c>
      <c r="C103" s="91" t="s">
        <v>659</v>
      </c>
      <c r="D103" s="86"/>
      <c r="E103" s="87">
        <v>38108</v>
      </c>
      <c r="F103" s="86" t="s">
        <v>43</v>
      </c>
      <c r="G103" s="86">
        <v>1</v>
      </c>
      <c r="H103" s="156"/>
      <c r="I103" s="89"/>
      <c r="J103" s="90">
        <v>800</v>
      </c>
      <c r="K103" s="90">
        <v>10</v>
      </c>
      <c r="L103" s="90">
        <v>2500</v>
      </c>
    </row>
    <row r="104" spans="1:12" s="90" customFormat="1" ht="18" hidden="1" customHeight="1">
      <c r="A104" s="110" t="s">
        <v>471</v>
      </c>
      <c r="B104" s="102" t="s">
        <v>192</v>
      </c>
      <c r="C104" s="91" t="s">
        <v>660</v>
      </c>
      <c r="D104" s="86"/>
      <c r="E104" s="87">
        <v>38108</v>
      </c>
      <c r="F104" s="86" t="s">
        <v>43</v>
      </c>
      <c r="G104" s="86">
        <v>1</v>
      </c>
      <c r="H104" s="156"/>
      <c r="I104" s="89"/>
    </row>
    <row r="105" spans="1:12" s="90" customFormat="1" ht="18" hidden="1" customHeight="1">
      <c r="A105" s="110" t="s">
        <v>472</v>
      </c>
      <c r="B105" s="102" t="s">
        <v>193</v>
      </c>
      <c r="C105" s="91" t="s">
        <v>661</v>
      </c>
      <c r="D105" s="86"/>
      <c r="E105" s="87">
        <v>38108</v>
      </c>
      <c r="F105" s="86" t="s">
        <v>43</v>
      </c>
      <c r="G105" s="86">
        <v>1</v>
      </c>
      <c r="H105" s="156"/>
      <c r="I105" s="89"/>
    </row>
    <row r="106" spans="1:12" s="90" customFormat="1" ht="18" hidden="1" customHeight="1">
      <c r="A106" s="110" t="s">
        <v>473</v>
      </c>
      <c r="B106" s="102" t="s">
        <v>194</v>
      </c>
      <c r="C106" s="91" t="s">
        <v>662</v>
      </c>
      <c r="D106" s="86"/>
      <c r="E106" s="87">
        <v>38108</v>
      </c>
      <c r="F106" s="86" t="s">
        <v>43</v>
      </c>
      <c r="G106" s="86">
        <v>1</v>
      </c>
      <c r="H106" s="156"/>
      <c r="I106" s="89"/>
    </row>
    <row r="107" spans="1:12" s="90" customFormat="1" ht="18" hidden="1" customHeight="1">
      <c r="A107" s="110" t="s">
        <v>474</v>
      </c>
      <c r="B107" s="102" t="s">
        <v>195</v>
      </c>
      <c r="C107" s="91" t="s">
        <v>663</v>
      </c>
      <c r="D107" s="86"/>
      <c r="E107" s="87">
        <v>38108</v>
      </c>
      <c r="F107" s="86" t="s">
        <v>43</v>
      </c>
      <c r="G107" s="86">
        <v>1</v>
      </c>
      <c r="H107" s="156"/>
      <c r="I107" s="89"/>
      <c r="J107" s="90">
        <v>1600</v>
      </c>
      <c r="K107" s="90">
        <v>14</v>
      </c>
      <c r="L107" s="90">
        <v>1300</v>
      </c>
    </row>
    <row r="108" spans="1:12" s="90" customFormat="1" ht="18" hidden="1" customHeight="1">
      <c r="A108" s="110" t="s">
        <v>475</v>
      </c>
      <c r="B108" s="102" t="s">
        <v>196</v>
      </c>
      <c r="C108" s="85" t="s">
        <v>197</v>
      </c>
      <c r="D108" s="86"/>
      <c r="E108" s="87">
        <v>38108</v>
      </c>
      <c r="F108" s="86" t="s">
        <v>43</v>
      </c>
      <c r="G108" s="86">
        <v>1</v>
      </c>
      <c r="H108" s="156"/>
      <c r="I108" s="89"/>
      <c r="J108" s="90">
        <v>1200</v>
      </c>
      <c r="K108" s="90">
        <v>12</v>
      </c>
      <c r="L108" s="90">
        <v>26600</v>
      </c>
    </row>
    <row r="109" spans="1:12" s="90" customFormat="1" ht="18" hidden="1" customHeight="1">
      <c r="A109" s="110" t="s">
        <v>476</v>
      </c>
      <c r="B109" s="102" t="s">
        <v>198</v>
      </c>
      <c r="C109" s="91" t="s">
        <v>636</v>
      </c>
      <c r="D109" s="86"/>
      <c r="E109" s="87">
        <v>38108</v>
      </c>
      <c r="F109" s="86" t="s">
        <v>43</v>
      </c>
      <c r="G109" s="86">
        <v>1</v>
      </c>
      <c r="H109" s="156"/>
      <c r="I109" s="89"/>
      <c r="J109" s="90">
        <v>600</v>
      </c>
      <c r="K109" s="90">
        <v>10</v>
      </c>
      <c r="L109" s="90">
        <v>4000</v>
      </c>
    </row>
    <row r="110" spans="1:12" s="90" customFormat="1" ht="18" hidden="1" customHeight="1">
      <c r="A110" s="110" t="s">
        <v>477</v>
      </c>
      <c r="B110" s="102" t="s">
        <v>199</v>
      </c>
      <c r="C110" s="91" t="s">
        <v>635</v>
      </c>
      <c r="D110" s="86"/>
      <c r="E110" s="87">
        <v>38108</v>
      </c>
      <c r="F110" s="86" t="s">
        <v>43</v>
      </c>
      <c r="G110" s="86">
        <v>1</v>
      </c>
      <c r="H110" s="156"/>
      <c r="I110" s="89"/>
      <c r="J110" s="90">
        <v>450</v>
      </c>
      <c r="K110" s="90">
        <v>8</v>
      </c>
      <c r="L110" s="90">
        <v>3900</v>
      </c>
    </row>
    <row r="111" spans="1:12" s="90" customFormat="1" ht="18" hidden="1" customHeight="1">
      <c r="A111" s="110" t="s">
        <v>478</v>
      </c>
      <c r="B111" s="102" t="s">
        <v>200</v>
      </c>
      <c r="C111" s="91" t="s">
        <v>664</v>
      </c>
      <c r="D111" s="86"/>
      <c r="E111" s="87">
        <v>38108</v>
      </c>
      <c r="F111" s="86" t="s">
        <v>43</v>
      </c>
      <c r="G111" s="86">
        <v>1</v>
      </c>
      <c r="H111" s="156"/>
      <c r="I111" s="89"/>
      <c r="J111" s="90">
        <v>1000</v>
      </c>
      <c r="K111" s="90">
        <v>10</v>
      </c>
      <c r="L111" s="90">
        <v>3000</v>
      </c>
    </row>
    <row r="112" spans="1:12" s="90" customFormat="1" ht="18" hidden="1" customHeight="1">
      <c r="A112" s="110" t="s">
        <v>479</v>
      </c>
      <c r="B112" s="104" t="s">
        <v>201</v>
      </c>
      <c r="C112" s="91" t="s">
        <v>637</v>
      </c>
      <c r="D112" s="86"/>
      <c r="E112" s="87">
        <v>38108</v>
      </c>
      <c r="F112" s="86" t="s">
        <v>43</v>
      </c>
      <c r="G112" s="86">
        <v>1</v>
      </c>
      <c r="H112" s="156"/>
      <c r="I112" s="89"/>
      <c r="J112" s="90">
        <v>450</v>
      </c>
      <c r="K112" s="90">
        <v>8</v>
      </c>
      <c r="L112" s="90">
        <v>3700</v>
      </c>
    </row>
    <row r="113" spans="1:14" s="90" customFormat="1" ht="18" hidden="1" customHeight="1">
      <c r="A113" s="110" t="s">
        <v>480</v>
      </c>
      <c r="B113" s="104" t="s">
        <v>202</v>
      </c>
      <c r="C113" s="91" t="s">
        <v>665</v>
      </c>
      <c r="D113" s="86"/>
      <c r="E113" s="87">
        <v>38108</v>
      </c>
      <c r="F113" s="86" t="s">
        <v>43</v>
      </c>
      <c r="G113" s="86">
        <v>1</v>
      </c>
      <c r="H113" s="156"/>
      <c r="I113" s="89"/>
      <c r="J113" s="90">
        <v>1400</v>
      </c>
      <c r="K113" s="90">
        <v>12</v>
      </c>
      <c r="L113" s="90">
        <v>4400</v>
      </c>
    </row>
    <row r="114" spans="1:14" s="90" customFormat="1" ht="18" hidden="1" customHeight="1">
      <c r="A114" s="110" t="s">
        <v>481</v>
      </c>
      <c r="B114" s="104" t="s">
        <v>203</v>
      </c>
      <c r="C114" s="91" t="s">
        <v>666</v>
      </c>
      <c r="D114" s="86"/>
      <c r="E114" s="87">
        <v>38108</v>
      </c>
      <c r="F114" s="86" t="s">
        <v>43</v>
      </c>
      <c r="G114" s="86">
        <v>1</v>
      </c>
      <c r="H114" s="156"/>
      <c r="I114" s="89"/>
      <c r="J114" s="90">
        <v>1800</v>
      </c>
      <c r="K114" s="90">
        <v>16</v>
      </c>
      <c r="L114" s="90">
        <v>5000</v>
      </c>
    </row>
    <row r="115" spans="1:14" s="90" customFormat="1" ht="18" hidden="1" customHeight="1">
      <c r="A115" s="110" t="s">
        <v>482</v>
      </c>
      <c r="B115" s="104" t="s">
        <v>204</v>
      </c>
      <c r="C115" s="91" t="s">
        <v>667</v>
      </c>
      <c r="D115" s="86"/>
      <c r="E115" s="87">
        <v>38108</v>
      </c>
      <c r="F115" s="86" t="s">
        <v>43</v>
      </c>
      <c r="G115" s="86">
        <v>1</v>
      </c>
      <c r="H115" s="156"/>
      <c r="I115" s="89"/>
      <c r="J115" s="90">
        <v>1200</v>
      </c>
      <c r="K115" s="90">
        <v>12</v>
      </c>
      <c r="L115" s="90">
        <v>3300</v>
      </c>
    </row>
    <row r="116" spans="1:14" s="90" customFormat="1" ht="18" hidden="1" customHeight="1">
      <c r="A116" s="110" t="s">
        <v>483</v>
      </c>
      <c r="B116" s="104" t="s">
        <v>205</v>
      </c>
      <c r="C116" s="91" t="s">
        <v>668</v>
      </c>
      <c r="D116" s="86"/>
      <c r="E116" s="87">
        <v>38108</v>
      </c>
      <c r="F116" s="86" t="s">
        <v>43</v>
      </c>
      <c r="G116" s="86">
        <v>1</v>
      </c>
      <c r="H116" s="156"/>
      <c r="I116" s="89"/>
    </row>
    <row r="117" spans="1:14" s="90" customFormat="1" ht="18" hidden="1" customHeight="1">
      <c r="A117" s="110" t="s">
        <v>484</v>
      </c>
      <c r="B117" s="104" t="s">
        <v>206</v>
      </c>
      <c r="C117" s="91" t="s">
        <v>669</v>
      </c>
      <c r="D117" s="86"/>
      <c r="E117" s="87">
        <v>38108</v>
      </c>
      <c r="F117" s="86" t="s">
        <v>43</v>
      </c>
      <c r="G117" s="86">
        <v>1</v>
      </c>
      <c r="H117" s="156"/>
      <c r="I117" s="89"/>
    </row>
    <row r="118" spans="1:14" s="90" customFormat="1" ht="18" hidden="1" customHeight="1">
      <c r="A118" s="110" t="s">
        <v>485</v>
      </c>
      <c r="B118" s="104" t="s">
        <v>207</v>
      </c>
      <c r="C118" s="91" t="s">
        <v>670</v>
      </c>
      <c r="D118" s="86"/>
      <c r="E118" s="87">
        <v>38108</v>
      </c>
      <c r="F118" s="86" t="s">
        <v>43</v>
      </c>
      <c r="G118" s="86">
        <v>2</v>
      </c>
      <c r="H118" s="156"/>
      <c r="I118" s="89"/>
    </row>
    <row r="119" spans="1:14" s="90" customFormat="1" ht="18" hidden="1" customHeight="1">
      <c r="A119" s="110" t="s">
        <v>486</v>
      </c>
      <c r="B119" s="104" t="s">
        <v>208</v>
      </c>
      <c r="C119" s="91" t="s">
        <v>671</v>
      </c>
      <c r="D119" s="86"/>
      <c r="E119" s="87">
        <v>38108</v>
      </c>
      <c r="F119" s="86" t="s">
        <v>43</v>
      </c>
      <c r="G119" s="86">
        <v>1</v>
      </c>
      <c r="H119" s="156"/>
      <c r="I119" s="89"/>
    </row>
    <row r="120" spans="1:14" s="90" customFormat="1" ht="18" hidden="1" customHeight="1">
      <c r="A120" s="110" t="s">
        <v>487</v>
      </c>
      <c r="B120" s="104" t="s">
        <v>209</v>
      </c>
      <c r="C120" s="91" t="s">
        <v>672</v>
      </c>
      <c r="D120" s="86"/>
      <c r="E120" s="87">
        <v>38108</v>
      </c>
      <c r="F120" s="86" t="s">
        <v>43</v>
      </c>
      <c r="G120" s="86">
        <v>1</v>
      </c>
      <c r="H120" s="156"/>
      <c r="I120" s="89"/>
    </row>
    <row r="121" spans="1:14" s="90" customFormat="1" ht="18" hidden="1" customHeight="1">
      <c r="A121" s="110" t="s">
        <v>488</v>
      </c>
      <c r="B121" s="104" t="s">
        <v>210</v>
      </c>
      <c r="C121" s="91" t="s">
        <v>673</v>
      </c>
      <c r="D121" s="86"/>
      <c r="E121" s="87">
        <v>38108</v>
      </c>
      <c r="F121" s="86" t="s">
        <v>43</v>
      </c>
      <c r="G121" s="86">
        <v>1</v>
      </c>
      <c r="H121" s="156"/>
      <c r="I121" s="89"/>
      <c r="J121" s="90">
        <v>1600</v>
      </c>
      <c r="K121" s="90">
        <v>14</v>
      </c>
      <c r="L121" s="90">
        <v>1300</v>
      </c>
    </row>
    <row r="122" spans="1:14" s="90" customFormat="1" ht="18" hidden="1" customHeight="1">
      <c r="A122" s="110" t="s">
        <v>489</v>
      </c>
      <c r="B122" s="104" t="s">
        <v>211</v>
      </c>
      <c r="C122" s="91" t="s">
        <v>674</v>
      </c>
      <c r="D122" s="86"/>
      <c r="E122" s="87">
        <v>38108</v>
      </c>
      <c r="F122" s="86" t="s">
        <v>43</v>
      </c>
      <c r="G122" s="86">
        <v>1</v>
      </c>
      <c r="H122" s="156"/>
      <c r="I122" s="89"/>
    </row>
    <row r="123" spans="1:14" s="90" customFormat="1" ht="18" hidden="1" customHeight="1">
      <c r="A123" s="110" t="s">
        <v>490</v>
      </c>
      <c r="B123" s="105" t="s">
        <v>726</v>
      </c>
      <c r="C123" s="85"/>
      <c r="D123" s="86"/>
      <c r="E123" s="87">
        <v>38108</v>
      </c>
      <c r="F123" s="86" t="s">
        <v>88</v>
      </c>
      <c r="G123" s="86">
        <v>1</v>
      </c>
      <c r="H123" s="156"/>
      <c r="I123" s="89"/>
    </row>
    <row r="124" spans="1:14" s="107" customFormat="1" ht="18" hidden="1" customHeight="1">
      <c r="A124" s="111" t="s">
        <v>729</v>
      </c>
      <c r="B124" s="101" t="s">
        <v>727</v>
      </c>
      <c r="C124" s="101"/>
      <c r="D124" s="95"/>
      <c r="E124" s="87">
        <v>38108</v>
      </c>
      <c r="F124" s="95" t="s">
        <v>88</v>
      </c>
      <c r="G124" s="95">
        <v>1</v>
      </c>
      <c r="H124" s="156"/>
      <c r="I124" s="106"/>
      <c r="N124" s="90"/>
    </row>
    <row r="125" spans="1:14" s="107" customFormat="1" ht="18" hidden="1" customHeight="1">
      <c r="A125" s="111" t="s">
        <v>730</v>
      </c>
      <c r="B125" s="101" t="s">
        <v>728</v>
      </c>
      <c r="C125" s="101"/>
      <c r="D125" s="95"/>
      <c r="E125" s="87">
        <v>38108</v>
      </c>
      <c r="F125" s="95" t="s">
        <v>88</v>
      </c>
      <c r="G125" s="95">
        <v>1</v>
      </c>
      <c r="H125" s="156"/>
      <c r="I125" s="106"/>
      <c r="N125" s="90"/>
    </row>
    <row r="126" spans="1:14" s="45" customFormat="1" ht="15" customHeight="1">
      <c r="A126" s="110" t="s">
        <v>491</v>
      </c>
      <c r="B126" s="52" t="s">
        <v>212</v>
      </c>
      <c r="C126" s="46" t="s">
        <v>416</v>
      </c>
      <c r="D126" s="86"/>
      <c r="E126" s="48">
        <v>38108</v>
      </c>
      <c r="F126" s="47" t="s">
        <v>88</v>
      </c>
      <c r="G126" s="47">
        <v>1</v>
      </c>
      <c r="H126" s="156">
        <f>1854500+700000+2217000+1007000+52000000*0.2+27470000*0.2+2870000*0.25+1626000*0.2</f>
        <v>22715200</v>
      </c>
      <c r="I126" s="63"/>
    </row>
    <row r="127" spans="1:14" s="90" customFormat="1" ht="11.25" hidden="1" customHeight="1">
      <c r="A127" s="110" t="s">
        <v>492</v>
      </c>
      <c r="B127" s="104" t="s">
        <v>410</v>
      </c>
      <c r="C127" s="85" t="s">
        <v>639</v>
      </c>
      <c r="D127" s="86"/>
      <c r="E127" s="87">
        <v>38108</v>
      </c>
      <c r="F127" s="86" t="s">
        <v>43</v>
      </c>
      <c r="G127" s="86">
        <v>1</v>
      </c>
      <c r="H127" s="156"/>
      <c r="I127" s="89"/>
    </row>
    <row r="128" spans="1:14" s="90" customFormat="1" ht="11.25" hidden="1" customHeight="1">
      <c r="A128" s="110" t="s">
        <v>493</v>
      </c>
      <c r="B128" s="104" t="s">
        <v>717</v>
      </c>
      <c r="C128" s="85" t="s">
        <v>640</v>
      </c>
      <c r="D128" s="86"/>
      <c r="E128" s="87">
        <v>38108</v>
      </c>
      <c r="F128" s="86" t="s">
        <v>43</v>
      </c>
      <c r="G128" s="86">
        <v>1</v>
      </c>
      <c r="H128" s="156"/>
      <c r="I128" s="89"/>
    </row>
    <row r="129" spans="1:12" s="90" customFormat="1" ht="11.25" hidden="1" customHeight="1">
      <c r="A129" s="110" t="s">
        <v>494</v>
      </c>
      <c r="B129" s="104" t="s">
        <v>213</v>
      </c>
      <c r="C129" s="85" t="s">
        <v>214</v>
      </c>
      <c r="D129" s="86"/>
      <c r="E129" s="87">
        <v>38108</v>
      </c>
      <c r="F129" s="86" t="s">
        <v>88</v>
      </c>
      <c r="G129" s="86">
        <v>6</v>
      </c>
      <c r="H129" s="156"/>
      <c r="I129" s="89"/>
      <c r="J129" s="90">
        <v>850</v>
      </c>
      <c r="K129" s="90">
        <v>8</v>
      </c>
      <c r="L129" s="90">
        <v>845</v>
      </c>
    </row>
    <row r="130" spans="1:12" s="90" customFormat="1" ht="11.25" hidden="1" customHeight="1">
      <c r="A130" s="110" t="s">
        <v>495</v>
      </c>
      <c r="B130" s="102" t="s">
        <v>215</v>
      </c>
      <c r="C130" s="85" t="s">
        <v>641</v>
      </c>
      <c r="D130" s="86"/>
      <c r="E130" s="87">
        <v>38108</v>
      </c>
      <c r="F130" s="86" t="s">
        <v>88</v>
      </c>
      <c r="G130" s="86">
        <v>6</v>
      </c>
      <c r="H130" s="156"/>
      <c r="I130" s="89"/>
      <c r="J130" s="90">
        <v>250</v>
      </c>
      <c r="K130" s="90">
        <v>8</v>
      </c>
      <c r="L130" s="90">
        <v>2500</v>
      </c>
    </row>
    <row r="131" spans="1:12" s="90" customFormat="1" ht="11.25" hidden="1" customHeight="1">
      <c r="A131" s="110" t="s">
        <v>496</v>
      </c>
      <c r="B131" s="102" t="s">
        <v>216</v>
      </c>
      <c r="C131" s="85" t="s">
        <v>217</v>
      </c>
      <c r="D131" s="86"/>
      <c r="E131" s="87">
        <v>38108</v>
      </c>
      <c r="F131" s="86" t="s">
        <v>88</v>
      </c>
      <c r="G131" s="86">
        <v>3</v>
      </c>
      <c r="H131" s="156"/>
      <c r="I131" s="89"/>
      <c r="J131" s="90">
        <v>2200</v>
      </c>
      <c r="K131" s="90">
        <v>16</v>
      </c>
      <c r="L131" s="90">
        <v>2750</v>
      </c>
    </row>
    <row r="132" spans="1:12" s="90" customFormat="1" ht="11.25" hidden="1" customHeight="1">
      <c r="A132" s="110" t="s">
        <v>497</v>
      </c>
      <c r="B132" s="102" t="s">
        <v>218</v>
      </c>
      <c r="C132" s="85" t="s">
        <v>219</v>
      </c>
      <c r="D132" s="86"/>
      <c r="E132" s="87">
        <v>38108</v>
      </c>
      <c r="F132" s="86" t="s">
        <v>88</v>
      </c>
      <c r="G132" s="86">
        <v>3</v>
      </c>
      <c r="H132" s="156"/>
      <c r="I132" s="89"/>
      <c r="J132" s="90">
        <v>1000</v>
      </c>
      <c r="K132" s="90">
        <v>10</v>
      </c>
      <c r="L132" s="90">
        <v>1124</v>
      </c>
    </row>
    <row r="133" spans="1:12" s="90" customFormat="1" ht="11.25" hidden="1" customHeight="1">
      <c r="A133" s="110" t="s">
        <v>498</v>
      </c>
      <c r="B133" s="102" t="s">
        <v>721</v>
      </c>
      <c r="C133" s="85" t="s">
        <v>220</v>
      </c>
      <c r="D133" s="86"/>
      <c r="E133" s="87">
        <v>38108</v>
      </c>
      <c r="F133" s="86" t="s">
        <v>43</v>
      </c>
      <c r="G133" s="86">
        <v>3</v>
      </c>
      <c r="H133" s="156"/>
      <c r="I133" s="89"/>
    </row>
    <row r="134" spans="1:12" s="90" customFormat="1" ht="11.25" hidden="1" customHeight="1">
      <c r="A134" s="110" t="s">
        <v>499</v>
      </c>
      <c r="B134" s="102" t="s">
        <v>221</v>
      </c>
      <c r="C134" s="85" t="s">
        <v>222</v>
      </c>
      <c r="D134" s="86"/>
      <c r="E134" s="87">
        <v>38108</v>
      </c>
      <c r="F134" s="86" t="s">
        <v>43</v>
      </c>
      <c r="G134" s="86">
        <v>6</v>
      </c>
      <c r="H134" s="156"/>
      <c r="I134" s="89"/>
      <c r="J134" s="90">
        <v>400</v>
      </c>
      <c r="K134" s="90">
        <v>8</v>
      </c>
      <c r="L134" s="90">
        <v>387</v>
      </c>
    </row>
    <row r="135" spans="1:12" s="90" customFormat="1" ht="11.25" hidden="1" customHeight="1">
      <c r="A135" s="110" t="s">
        <v>500</v>
      </c>
      <c r="B135" s="102" t="s">
        <v>223</v>
      </c>
      <c r="C135" s="85" t="s">
        <v>224</v>
      </c>
      <c r="D135" s="86"/>
      <c r="E135" s="87">
        <v>38108</v>
      </c>
      <c r="F135" s="86" t="s">
        <v>43</v>
      </c>
      <c r="G135" s="86">
        <v>3</v>
      </c>
      <c r="H135" s="156"/>
      <c r="I135" s="89"/>
      <c r="J135" s="90">
        <v>1600</v>
      </c>
      <c r="K135" s="90">
        <v>14</v>
      </c>
      <c r="L135" s="90">
        <v>2000</v>
      </c>
    </row>
    <row r="136" spans="1:12" s="90" customFormat="1" ht="11.25" hidden="1" customHeight="1">
      <c r="A136" s="110" t="s">
        <v>501</v>
      </c>
      <c r="B136" s="102" t="s">
        <v>225</v>
      </c>
      <c r="C136" s="85" t="s">
        <v>226</v>
      </c>
      <c r="D136" s="86"/>
      <c r="E136" s="87">
        <v>38108</v>
      </c>
      <c r="F136" s="86" t="s">
        <v>43</v>
      </c>
      <c r="G136" s="86">
        <v>3</v>
      </c>
      <c r="H136" s="156"/>
      <c r="I136" s="89"/>
      <c r="J136" s="90">
        <v>100</v>
      </c>
      <c r="K136" s="90">
        <v>6</v>
      </c>
      <c r="L136" s="90">
        <v>345</v>
      </c>
    </row>
    <row r="137" spans="1:12" s="90" customFormat="1" ht="11.25" hidden="1" customHeight="1">
      <c r="A137" s="110" t="s">
        <v>502</v>
      </c>
      <c r="B137" s="102" t="s">
        <v>227</v>
      </c>
      <c r="C137" s="85" t="s">
        <v>228</v>
      </c>
      <c r="D137" s="86"/>
      <c r="E137" s="87">
        <v>38108</v>
      </c>
      <c r="F137" s="86" t="s">
        <v>43</v>
      </c>
      <c r="G137" s="86">
        <v>4</v>
      </c>
      <c r="H137" s="156"/>
      <c r="I137" s="89"/>
      <c r="J137" s="90">
        <v>400</v>
      </c>
      <c r="K137" s="90">
        <v>8</v>
      </c>
      <c r="L137" s="90">
        <v>350</v>
      </c>
    </row>
    <row r="138" spans="1:12" s="90" customFormat="1" ht="11.25" hidden="1" customHeight="1">
      <c r="A138" s="110" t="s">
        <v>503</v>
      </c>
      <c r="B138" s="102" t="s">
        <v>229</v>
      </c>
      <c r="C138" s="85" t="s">
        <v>230</v>
      </c>
      <c r="D138" s="86"/>
      <c r="E138" s="87">
        <v>38108</v>
      </c>
      <c r="F138" s="86" t="s">
        <v>43</v>
      </c>
      <c r="G138" s="86">
        <v>6</v>
      </c>
      <c r="H138" s="156"/>
      <c r="I138" s="89"/>
      <c r="J138" s="90">
        <v>850</v>
      </c>
      <c r="K138" s="90">
        <v>8</v>
      </c>
      <c r="L138" s="90">
        <v>1263</v>
      </c>
    </row>
    <row r="139" spans="1:12" s="90" customFormat="1" ht="11.25" hidden="1" customHeight="1">
      <c r="A139" s="110" t="s">
        <v>504</v>
      </c>
      <c r="B139" s="102" t="s">
        <v>231</v>
      </c>
      <c r="C139" s="85" t="s">
        <v>232</v>
      </c>
      <c r="D139" s="86"/>
      <c r="E139" s="87">
        <v>38108</v>
      </c>
      <c r="F139" s="86" t="s">
        <v>43</v>
      </c>
      <c r="G139" s="86">
        <v>6</v>
      </c>
      <c r="H139" s="156"/>
      <c r="I139" s="89"/>
      <c r="J139" s="90">
        <v>200</v>
      </c>
      <c r="K139" s="90">
        <v>6</v>
      </c>
      <c r="L139" s="90">
        <v>300</v>
      </c>
    </row>
    <row r="140" spans="1:12" s="90" customFormat="1" ht="11.25" hidden="1" customHeight="1">
      <c r="A140" s="110" t="s">
        <v>505</v>
      </c>
      <c r="B140" s="102" t="s">
        <v>233</v>
      </c>
      <c r="C140" s="85" t="s">
        <v>234</v>
      </c>
      <c r="D140" s="86"/>
      <c r="E140" s="87">
        <v>38108</v>
      </c>
      <c r="F140" s="86" t="s">
        <v>43</v>
      </c>
      <c r="G140" s="86">
        <v>6</v>
      </c>
      <c r="H140" s="156"/>
      <c r="I140" s="89"/>
      <c r="J140" s="90">
        <v>1150</v>
      </c>
      <c r="K140" s="90">
        <v>12</v>
      </c>
      <c r="L140" s="90">
        <v>1675</v>
      </c>
    </row>
    <row r="141" spans="1:12" s="90" customFormat="1" ht="11.25" hidden="1" customHeight="1">
      <c r="A141" s="110" t="s">
        <v>506</v>
      </c>
      <c r="B141" s="102" t="s">
        <v>235</v>
      </c>
      <c r="C141" s="85" t="s">
        <v>417</v>
      </c>
      <c r="D141" s="86"/>
      <c r="E141" s="87">
        <v>38108</v>
      </c>
      <c r="F141" s="86" t="s">
        <v>43</v>
      </c>
      <c r="G141" s="86">
        <v>2</v>
      </c>
      <c r="H141" s="156"/>
      <c r="I141" s="89"/>
      <c r="J141" s="90">
        <v>1000</v>
      </c>
      <c r="K141" s="90">
        <v>10</v>
      </c>
      <c r="L141" s="90">
        <v>1000</v>
      </c>
    </row>
    <row r="142" spans="1:12" s="90" customFormat="1" ht="11.25" hidden="1" customHeight="1">
      <c r="A142" s="110" t="s">
        <v>507</v>
      </c>
      <c r="B142" s="102" t="s">
        <v>236</v>
      </c>
      <c r="C142" s="85" t="s">
        <v>237</v>
      </c>
      <c r="D142" s="86"/>
      <c r="E142" s="87">
        <v>38108</v>
      </c>
      <c r="F142" s="86" t="s">
        <v>43</v>
      </c>
      <c r="G142" s="95">
        <f>8-4</f>
        <v>4</v>
      </c>
      <c r="H142" s="156"/>
      <c r="I142" s="89"/>
      <c r="J142" s="90">
        <v>850</v>
      </c>
      <c r="K142" s="90">
        <v>8</v>
      </c>
      <c r="L142" s="90">
        <v>1000</v>
      </c>
    </row>
    <row r="143" spans="1:12" s="90" customFormat="1" ht="11.25" hidden="1" customHeight="1">
      <c r="A143" s="110" t="s">
        <v>508</v>
      </c>
      <c r="B143" s="102" t="s">
        <v>238</v>
      </c>
      <c r="C143" s="85" t="s">
        <v>239</v>
      </c>
      <c r="D143" s="86"/>
      <c r="E143" s="87">
        <v>38108</v>
      </c>
      <c r="F143" s="86" t="s">
        <v>43</v>
      </c>
      <c r="G143" s="95">
        <f>8-4</f>
        <v>4</v>
      </c>
      <c r="H143" s="156"/>
      <c r="I143" s="89"/>
      <c r="J143" s="90">
        <v>700</v>
      </c>
      <c r="K143" s="90">
        <v>8</v>
      </c>
      <c r="L143" s="90">
        <v>800</v>
      </c>
    </row>
    <row r="144" spans="1:12" s="90" customFormat="1" ht="11.25" hidden="1" customHeight="1">
      <c r="A144" s="110" t="s">
        <v>509</v>
      </c>
      <c r="B144" s="102" t="s">
        <v>240</v>
      </c>
      <c r="C144" s="85" t="s">
        <v>716</v>
      </c>
      <c r="D144" s="86"/>
      <c r="E144" s="87">
        <v>38108</v>
      </c>
      <c r="F144" s="86" t="s">
        <v>43</v>
      </c>
      <c r="G144" s="86">
        <v>4</v>
      </c>
      <c r="H144" s="156"/>
      <c r="I144" s="89"/>
    </row>
    <row r="145" spans="1:12" s="90" customFormat="1" ht="11.25" hidden="1" customHeight="1">
      <c r="A145" s="110" t="s">
        <v>510</v>
      </c>
      <c r="B145" s="102" t="s">
        <v>241</v>
      </c>
      <c r="C145" s="85" t="s">
        <v>242</v>
      </c>
      <c r="D145" s="86"/>
      <c r="E145" s="87">
        <v>38108</v>
      </c>
      <c r="F145" s="86" t="s">
        <v>43</v>
      </c>
      <c r="G145" s="95">
        <f>4-2</f>
        <v>2</v>
      </c>
      <c r="H145" s="156"/>
      <c r="I145" s="89"/>
      <c r="J145" s="90">
        <v>1200</v>
      </c>
      <c r="K145" s="90">
        <v>12</v>
      </c>
      <c r="L145" s="90">
        <v>1150</v>
      </c>
    </row>
    <row r="146" spans="1:12" s="90" customFormat="1" ht="11.25" hidden="1" customHeight="1">
      <c r="A146" s="110" t="s">
        <v>511</v>
      </c>
      <c r="B146" s="102" t="s">
        <v>243</v>
      </c>
      <c r="C146" s="85" t="s">
        <v>244</v>
      </c>
      <c r="D146" s="86"/>
      <c r="E146" s="87">
        <v>38108</v>
      </c>
      <c r="F146" s="86" t="s">
        <v>43</v>
      </c>
      <c r="G146" s="86">
        <v>2</v>
      </c>
      <c r="H146" s="156"/>
      <c r="I146" s="89"/>
      <c r="J146" s="90">
        <v>700</v>
      </c>
      <c r="K146" s="90">
        <v>6</v>
      </c>
      <c r="L146" s="90">
        <v>925</v>
      </c>
    </row>
    <row r="147" spans="1:12" s="90" customFormat="1" ht="11.25" hidden="1" customHeight="1">
      <c r="A147" s="110" t="s">
        <v>512</v>
      </c>
      <c r="B147" s="102" t="s">
        <v>245</v>
      </c>
      <c r="C147" s="85" t="s">
        <v>246</v>
      </c>
      <c r="D147" s="86"/>
      <c r="E147" s="87">
        <v>38108</v>
      </c>
      <c r="F147" s="86" t="s">
        <v>43</v>
      </c>
      <c r="G147" s="86">
        <v>2</v>
      </c>
      <c r="H147" s="156"/>
      <c r="I147" s="89"/>
      <c r="J147" s="90">
        <v>850</v>
      </c>
      <c r="K147" s="90">
        <v>8</v>
      </c>
      <c r="L147" s="90">
        <v>1000</v>
      </c>
    </row>
    <row r="148" spans="1:12" s="90" customFormat="1" ht="11.25" hidden="1" customHeight="1">
      <c r="A148" s="110" t="s">
        <v>513</v>
      </c>
      <c r="B148" s="102" t="s">
        <v>247</v>
      </c>
      <c r="C148" s="85" t="s">
        <v>418</v>
      </c>
      <c r="D148" s="86"/>
      <c r="E148" s="87">
        <v>38108</v>
      </c>
      <c r="F148" s="86" t="s">
        <v>43</v>
      </c>
      <c r="G148" s="86">
        <v>2</v>
      </c>
      <c r="H148" s="156"/>
      <c r="I148" s="89"/>
      <c r="J148" s="90">
        <v>1350</v>
      </c>
      <c r="K148" s="90">
        <v>12</v>
      </c>
      <c r="L148" s="90">
        <v>1050</v>
      </c>
    </row>
    <row r="149" spans="1:12" s="90" customFormat="1" ht="11.25" hidden="1" customHeight="1">
      <c r="A149" s="110" t="s">
        <v>514</v>
      </c>
      <c r="B149" s="102" t="s">
        <v>248</v>
      </c>
      <c r="C149" s="85" t="s">
        <v>419</v>
      </c>
      <c r="D149" s="86"/>
      <c r="E149" s="87">
        <v>38108</v>
      </c>
      <c r="F149" s="86" t="s">
        <v>43</v>
      </c>
      <c r="G149" s="86">
        <v>2</v>
      </c>
      <c r="H149" s="156"/>
      <c r="I149" s="89"/>
      <c r="J149" s="90">
        <v>1350</v>
      </c>
      <c r="K149" s="90">
        <v>12</v>
      </c>
      <c r="L149" s="90">
        <v>950</v>
      </c>
    </row>
    <row r="150" spans="1:12" s="90" customFormat="1" ht="11.25" hidden="1" customHeight="1">
      <c r="A150" s="110" t="s">
        <v>515</v>
      </c>
      <c r="B150" s="102" t="s">
        <v>249</v>
      </c>
      <c r="C150" s="85" t="s">
        <v>244</v>
      </c>
      <c r="D150" s="86"/>
      <c r="E150" s="87">
        <v>38108</v>
      </c>
      <c r="F150" s="86" t="s">
        <v>43</v>
      </c>
      <c r="G150" s="86">
        <v>2</v>
      </c>
      <c r="H150" s="156"/>
      <c r="I150" s="89"/>
      <c r="J150" s="90">
        <v>700</v>
      </c>
      <c r="K150" s="90">
        <v>6</v>
      </c>
      <c r="L150" s="90">
        <v>925</v>
      </c>
    </row>
    <row r="151" spans="1:12" s="90" customFormat="1" ht="11.25" hidden="1" customHeight="1">
      <c r="A151" s="110" t="s">
        <v>516</v>
      </c>
      <c r="B151" s="102" t="s">
        <v>250</v>
      </c>
      <c r="C151" s="85" t="s">
        <v>244</v>
      </c>
      <c r="D151" s="86"/>
      <c r="E151" s="87">
        <v>38108</v>
      </c>
      <c r="F151" s="86" t="s">
        <v>43</v>
      </c>
      <c r="G151" s="86">
        <v>2</v>
      </c>
      <c r="H151" s="156"/>
      <c r="I151" s="89"/>
      <c r="J151" s="90">
        <v>700</v>
      </c>
      <c r="K151" s="90">
        <v>6</v>
      </c>
      <c r="L151" s="90">
        <v>925</v>
      </c>
    </row>
    <row r="152" spans="1:12" s="90" customFormat="1" ht="11.25" hidden="1" customHeight="1">
      <c r="A152" s="110" t="s">
        <v>517</v>
      </c>
      <c r="B152" s="102" t="s">
        <v>251</v>
      </c>
      <c r="C152" s="85" t="s">
        <v>420</v>
      </c>
      <c r="D152" s="86"/>
      <c r="E152" s="87">
        <v>38108</v>
      </c>
      <c r="F152" s="86" t="s">
        <v>43</v>
      </c>
      <c r="G152" s="86">
        <v>2</v>
      </c>
      <c r="H152" s="156"/>
      <c r="I152" s="89"/>
      <c r="J152" s="90">
        <v>1000</v>
      </c>
      <c r="K152" s="90">
        <v>10</v>
      </c>
      <c r="L152" s="90">
        <v>1000</v>
      </c>
    </row>
    <row r="153" spans="1:12" s="90" customFormat="1" ht="11.25" hidden="1" customHeight="1">
      <c r="A153" s="110" t="s">
        <v>518</v>
      </c>
      <c r="B153" s="102" t="s">
        <v>252</v>
      </c>
      <c r="C153" s="85" t="s">
        <v>421</v>
      </c>
      <c r="D153" s="86"/>
      <c r="E153" s="87">
        <v>38108</v>
      </c>
      <c r="F153" s="86" t="s">
        <v>43</v>
      </c>
      <c r="G153" s="86">
        <v>2</v>
      </c>
      <c r="H153" s="156"/>
      <c r="I153" s="89"/>
      <c r="J153" s="90">
        <v>1000</v>
      </c>
      <c r="K153" s="90">
        <v>10</v>
      </c>
      <c r="L153" s="90">
        <v>1000</v>
      </c>
    </row>
    <row r="154" spans="1:12" s="90" customFormat="1" ht="11.25" hidden="1" customHeight="1">
      <c r="A154" s="110" t="s">
        <v>519</v>
      </c>
      <c r="B154" s="102" t="s">
        <v>253</v>
      </c>
      <c r="C154" s="85" t="s">
        <v>422</v>
      </c>
      <c r="D154" s="86"/>
      <c r="E154" s="87">
        <v>38108</v>
      </c>
      <c r="F154" s="86" t="s">
        <v>43</v>
      </c>
      <c r="G154" s="86">
        <v>2</v>
      </c>
      <c r="H154" s="156"/>
      <c r="I154" s="89"/>
      <c r="J154" s="90">
        <v>300</v>
      </c>
      <c r="K154" s="90">
        <v>6</v>
      </c>
      <c r="L154" s="90">
        <v>350</v>
      </c>
    </row>
    <row r="155" spans="1:12" s="90" customFormat="1" ht="11.25" hidden="1" customHeight="1">
      <c r="A155" s="110" t="s">
        <v>520</v>
      </c>
      <c r="B155" s="102" t="s">
        <v>718</v>
      </c>
      <c r="C155" s="85" t="s">
        <v>254</v>
      </c>
      <c r="D155" s="86"/>
      <c r="E155" s="87">
        <v>38108</v>
      </c>
      <c r="F155" s="86" t="s">
        <v>43</v>
      </c>
      <c r="G155" s="86">
        <v>6</v>
      </c>
      <c r="H155" s="156"/>
      <c r="I155" s="89"/>
    </row>
    <row r="156" spans="1:12" s="90" customFormat="1" ht="11.25" hidden="1" customHeight="1">
      <c r="A156" s="110" t="s">
        <v>521</v>
      </c>
      <c r="B156" s="102" t="s">
        <v>255</v>
      </c>
      <c r="C156" s="85" t="s">
        <v>256</v>
      </c>
      <c r="D156" s="86"/>
      <c r="E156" s="87">
        <v>38108</v>
      </c>
      <c r="F156" s="86" t="s">
        <v>43</v>
      </c>
      <c r="G156" s="86">
        <v>6</v>
      </c>
      <c r="H156" s="156"/>
      <c r="I156" s="89"/>
    </row>
    <row r="157" spans="1:12" s="90" customFormat="1" ht="11.25" hidden="1" customHeight="1">
      <c r="A157" s="110" t="s">
        <v>522</v>
      </c>
      <c r="B157" s="102" t="s">
        <v>257</v>
      </c>
      <c r="C157" s="85" t="s">
        <v>258</v>
      </c>
      <c r="D157" s="86"/>
      <c r="E157" s="87">
        <v>38108</v>
      </c>
      <c r="F157" s="86" t="s">
        <v>43</v>
      </c>
      <c r="G157" s="86">
        <v>4</v>
      </c>
      <c r="H157" s="156"/>
      <c r="I157" s="89"/>
      <c r="J157" s="90">
        <v>1250</v>
      </c>
      <c r="K157" s="90">
        <v>12</v>
      </c>
      <c r="L157" s="90">
        <v>1450</v>
      </c>
    </row>
    <row r="158" spans="1:12" s="90" customFormat="1" ht="11.25" hidden="1" customHeight="1">
      <c r="A158" s="110" t="s">
        <v>523</v>
      </c>
      <c r="B158" s="102" t="s">
        <v>259</v>
      </c>
      <c r="C158" s="85" t="s">
        <v>260</v>
      </c>
      <c r="D158" s="86"/>
      <c r="E158" s="87">
        <v>38108</v>
      </c>
      <c r="F158" s="86" t="s">
        <v>43</v>
      </c>
      <c r="G158" s="86">
        <v>10</v>
      </c>
      <c r="H158" s="156"/>
      <c r="I158" s="89"/>
      <c r="J158" s="90">
        <v>2200</v>
      </c>
      <c r="K158" s="90">
        <v>16</v>
      </c>
      <c r="L158" s="90">
        <v>2300</v>
      </c>
    </row>
    <row r="159" spans="1:12" s="90" customFormat="1" ht="11.25" hidden="1" customHeight="1">
      <c r="A159" s="110" t="s">
        <v>524</v>
      </c>
      <c r="B159" s="102" t="s">
        <v>261</v>
      </c>
      <c r="C159" s="85" t="s">
        <v>262</v>
      </c>
      <c r="D159" s="86"/>
      <c r="E159" s="87">
        <v>38108</v>
      </c>
      <c r="F159" s="86" t="s">
        <v>43</v>
      </c>
      <c r="G159" s="86">
        <v>6</v>
      </c>
      <c r="H159" s="156"/>
      <c r="I159" s="89"/>
    </row>
    <row r="160" spans="1:12" s="90" customFormat="1" ht="11.25" hidden="1" customHeight="1">
      <c r="A160" s="110" t="s">
        <v>525</v>
      </c>
      <c r="B160" s="102" t="s">
        <v>263</v>
      </c>
      <c r="C160" s="85" t="s">
        <v>264</v>
      </c>
      <c r="D160" s="86"/>
      <c r="E160" s="87">
        <v>38108</v>
      </c>
      <c r="F160" s="86" t="s">
        <v>43</v>
      </c>
      <c r="G160" s="86">
        <v>1</v>
      </c>
      <c r="H160" s="156"/>
      <c r="I160" s="89"/>
      <c r="J160" s="90">
        <v>1800</v>
      </c>
      <c r="K160" s="90">
        <v>16</v>
      </c>
      <c r="L160" s="90">
        <v>1600</v>
      </c>
    </row>
    <row r="161" spans="1:12" s="90" customFormat="1" ht="11.25" hidden="1" customHeight="1">
      <c r="A161" s="110" t="s">
        <v>526</v>
      </c>
      <c r="B161" s="102" t="s">
        <v>265</v>
      </c>
      <c r="C161" s="85" t="s">
        <v>266</v>
      </c>
      <c r="D161" s="86"/>
      <c r="E161" s="87">
        <v>38108</v>
      </c>
      <c r="F161" s="86" t="s">
        <v>43</v>
      </c>
      <c r="G161" s="86">
        <v>3</v>
      </c>
      <c r="H161" s="156"/>
      <c r="I161" s="89"/>
      <c r="J161" s="90">
        <v>900</v>
      </c>
      <c r="K161" s="90">
        <v>8</v>
      </c>
      <c r="L161" s="90">
        <v>1000</v>
      </c>
    </row>
    <row r="162" spans="1:12" s="90" customFormat="1" ht="11.25" hidden="1" customHeight="1">
      <c r="A162" s="110" t="s">
        <v>527</v>
      </c>
      <c r="B162" s="102" t="s">
        <v>267</v>
      </c>
      <c r="C162" s="85" t="s">
        <v>268</v>
      </c>
      <c r="D162" s="86"/>
      <c r="E162" s="87">
        <v>38108</v>
      </c>
      <c r="F162" s="86" t="s">
        <v>88</v>
      </c>
      <c r="G162" s="86">
        <v>3</v>
      </c>
      <c r="H162" s="156"/>
      <c r="I162" s="89"/>
      <c r="J162" s="90">
        <v>1800</v>
      </c>
      <c r="K162" s="90">
        <v>16</v>
      </c>
      <c r="L162" s="90">
        <v>1100</v>
      </c>
    </row>
    <row r="163" spans="1:12" s="90" customFormat="1" ht="11.25" hidden="1" customHeight="1">
      <c r="A163" s="110" t="s">
        <v>528</v>
      </c>
      <c r="B163" s="102" t="s">
        <v>723</v>
      </c>
      <c r="C163" s="85" t="s">
        <v>269</v>
      </c>
      <c r="D163" s="86"/>
      <c r="E163" s="87">
        <v>38108</v>
      </c>
      <c r="F163" s="95" t="s">
        <v>609</v>
      </c>
      <c r="G163" s="95">
        <v>1</v>
      </c>
      <c r="H163" s="156"/>
      <c r="I163" s="89"/>
    </row>
    <row r="164" spans="1:12" s="90" customFormat="1" ht="11.25" hidden="1" customHeight="1">
      <c r="A164" s="110" t="s">
        <v>529</v>
      </c>
      <c r="B164" s="102" t="s">
        <v>270</v>
      </c>
      <c r="C164" s="85" t="s">
        <v>271</v>
      </c>
      <c r="D164" s="86"/>
      <c r="E164" s="87">
        <v>38108</v>
      </c>
      <c r="F164" s="95" t="s">
        <v>609</v>
      </c>
      <c r="G164" s="95">
        <v>1</v>
      </c>
      <c r="H164" s="156"/>
      <c r="I164" s="89"/>
    </row>
    <row r="165" spans="1:12" s="90" customFormat="1" ht="11.25" hidden="1" customHeight="1">
      <c r="A165" s="110" t="s">
        <v>530</v>
      </c>
      <c r="B165" s="102" t="s">
        <v>272</v>
      </c>
      <c r="C165" s="85" t="s">
        <v>273</v>
      </c>
      <c r="D165" s="86"/>
      <c r="E165" s="87">
        <v>38108</v>
      </c>
      <c r="F165" s="95" t="s">
        <v>609</v>
      </c>
      <c r="G165" s="95">
        <v>1</v>
      </c>
      <c r="H165" s="156"/>
      <c r="I165" s="89"/>
    </row>
    <row r="166" spans="1:12" s="90" customFormat="1" ht="11.25" hidden="1" customHeight="1">
      <c r="A166" s="110" t="s">
        <v>531</v>
      </c>
      <c r="B166" s="102" t="s">
        <v>274</v>
      </c>
      <c r="C166" s="85" t="s">
        <v>675</v>
      </c>
      <c r="D166" s="86"/>
      <c r="E166" s="87">
        <v>38108</v>
      </c>
      <c r="F166" s="86" t="s">
        <v>43</v>
      </c>
      <c r="G166" s="86">
        <v>1</v>
      </c>
      <c r="H166" s="156"/>
      <c r="I166" s="89"/>
      <c r="J166" s="90">
        <v>2000</v>
      </c>
      <c r="K166" s="90">
        <v>5600</v>
      </c>
      <c r="L166" s="90">
        <v>1300</v>
      </c>
    </row>
    <row r="167" spans="1:12" s="90" customFormat="1" ht="11.25" hidden="1" customHeight="1">
      <c r="A167" s="110" t="s">
        <v>532</v>
      </c>
      <c r="B167" s="102" t="s">
        <v>706</v>
      </c>
      <c r="C167" s="85" t="s">
        <v>275</v>
      </c>
      <c r="D167" s="86"/>
      <c r="E167" s="87">
        <v>38108</v>
      </c>
      <c r="F167" s="86" t="s">
        <v>43</v>
      </c>
      <c r="G167" s="86">
        <v>2</v>
      </c>
      <c r="H167" s="156"/>
      <c r="I167" s="89"/>
    </row>
    <row r="168" spans="1:12" s="90" customFormat="1" ht="11.25" hidden="1" customHeight="1">
      <c r="A168" s="110" t="s">
        <v>533</v>
      </c>
      <c r="B168" s="102" t="s">
        <v>276</v>
      </c>
      <c r="C168" s="85" t="s">
        <v>423</v>
      </c>
      <c r="D168" s="86"/>
      <c r="E168" s="87">
        <v>38108</v>
      </c>
      <c r="F168" s="86" t="s">
        <v>43</v>
      </c>
      <c r="G168" s="86">
        <v>1</v>
      </c>
      <c r="H168" s="156"/>
      <c r="I168" s="106" t="s">
        <v>610</v>
      </c>
    </row>
    <row r="169" spans="1:12" s="90" customFormat="1" ht="11.25" hidden="1" customHeight="1">
      <c r="A169" s="110" t="s">
        <v>534</v>
      </c>
      <c r="B169" s="102" t="s">
        <v>277</v>
      </c>
      <c r="C169" s="85" t="s">
        <v>278</v>
      </c>
      <c r="D169" s="86"/>
      <c r="E169" s="87">
        <v>38108</v>
      </c>
      <c r="F169" s="86" t="s">
        <v>43</v>
      </c>
      <c r="G169" s="86">
        <v>3</v>
      </c>
      <c r="H169" s="156"/>
      <c r="I169" s="89"/>
    </row>
    <row r="170" spans="1:12" s="90" customFormat="1" ht="11.25" hidden="1" customHeight="1">
      <c r="A170" s="110" t="s">
        <v>535</v>
      </c>
      <c r="B170" s="102" t="s">
        <v>279</v>
      </c>
      <c r="C170" s="85" t="s">
        <v>280</v>
      </c>
      <c r="D170" s="86"/>
      <c r="E170" s="87">
        <v>38108</v>
      </c>
      <c r="F170" s="86" t="s">
        <v>43</v>
      </c>
      <c r="G170" s="86">
        <v>2</v>
      </c>
      <c r="H170" s="156"/>
      <c r="I170" s="89"/>
    </row>
    <row r="171" spans="1:12" s="90" customFormat="1" ht="11.25" hidden="1" customHeight="1">
      <c r="A171" s="110" t="s">
        <v>536</v>
      </c>
      <c r="B171" s="102" t="s">
        <v>281</v>
      </c>
      <c r="C171" s="85" t="s">
        <v>282</v>
      </c>
      <c r="D171" s="86"/>
      <c r="E171" s="87">
        <v>38108</v>
      </c>
      <c r="F171" s="86" t="s">
        <v>43</v>
      </c>
      <c r="G171" s="86">
        <v>2</v>
      </c>
      <c r="H171" s="156"/>
      <c r="I171" s="89"/>
    </row>
    <row r="172" spans="1:12" s="90" customFormat="1" ht="11.25" hidden="1" customHeight="1">
      <c r="A172" s="110" t="s">
        <v>537</v>
      </c>
      <c r="B172" s="102" t="s">
        <v>283</v>
      </c>
      <c r="C172" s="85" t="s">
        <v>284</v>
      </c>
      <c r="D172" s="86"/>
      <c r="E172" s="87">
        <v>38108</v>
      </c>
      <c r="F172" s="86" t="s">
        <v>43</v>
      </c>
      <c r="G172" s="86">
        <v>2</v>
      </c>
      <c r="H172" s="156"/>
      <c r="I172" s="89"/>
    </row>
    <row r="173" spans="1:12" s="90" customFormat="1" ht="11.25" hidden="1" customHeight="1">
      <c r="A173" s="110" t="s">
        <v>538</v>
      </c>
      <c r="B173" s="102" t="s">
        <v>285</v>
      </c>
      <c r="C173" s="85" t="s">
        <v>282</v>
      </c>
      <c r="D173" s="86"/>
      <c r="E173" s="87">
        <v>38108</v>
      </c>
      <c r="F173" s="86" t="s">
        <v>43</v>
      </c>
      <c r="G173" s="86">
        <v>3</v>
      </c>
      <c r="H173" s="156"/>
      <c r="I173" s="89" t="s">
        <v>286</v>
      </c>
    </row>
    <row r="174" spans="1:12" s="90" customFormat="1" ht="11.25" hidden="1" customHeight="1">
      <c r="A174" s="110" t="s">
        <v>539</v>
      </c>
      <c r="B174" s="102" t="s">
        <v>287</v>
      </c>
      <c r="C174" s="85" t="s">
        <v>288</v>
      </c>
      <c r="D174" s="86"/>
      <c r="E174" s="87">
        <v>38108</v>
      </c>
      <c r="F174" s="86" t="s">
        <v>43</v>
      </c>
      <c r="G174" s="86">
        <v>7</v>
      </c>
      <c r="H174" s="156"/>
      <c r="I174" s="89" t="s">
        <v>286</v>
      </c>
    </row>
    <row r="175" spans="1:12" s="90" customFormat="1" ht="11.25" hidden="1" customHeight="1">
      <c r="A175" s="110" t="s">
        <v>540</v>
      </c>
      <c r="B175" s="102" t="s">
        <v>289</v>
      </c>
      <c r="C175" s="85" t="s">
        <v>290</v>
      </c>
      <c r="D175" s="86"/>
      <c r="E175" s="87">
        <v>38108</v>
      </c>
      <c r="F175" s="86" t="s">
        <v>43</v>
      </c>
      <c r="G175" s="86">
        <v>7</v>
      </c>
      <c r="H175" s="156"/>
      <c r="I175" s="89" t="s">
        <v>286</v>
      </c>
    </row>
    <row r="176" spans="1:12" s="90" customFormat="1" ht="11.25" hidden="1" customHeight="1">
      <c r="A176" s="110" t="s">
        <v>541</v>
      </c>
      <c r="B176" s="102" t="s">
        <v>291</v>
      </c>
      <c r="C176" s="85" t="s">
        <v>424</v>
      </c>
      <c r="D176" s="86"/>
      <c r="E176" s="87">
        <v>38108</v>
      </c>
      <c r="F176" s="86" t="s">
        <v>43</v>
      </c>
      <c r="G176" s="86">
        <v>7</v>
      </c>
      <c r="H176" s="156"/>
      <c r="I176" s="89" t="s">
        <v>286</v>
      </c>
    </row>
    <row r="177" spans="1:14" s="90" customFormat="1" ht="11.25" hidden="1" customHeight="1">
      <c r="A177" s="110" t="s">
        <v>542</v>
      </c>
      <c r="B177" s="102" t="s">
        <v>292</v>
      </c>
      <c r="C177" s="85" t="s">
        <v>293</v>
      </c>
      <c r="D177" s="86"/>
      <c r="E177" s="87">
        <v>38108</v>
      </c>
      <c r="F177" s="86" t="s">
        <v>43</v>
      </c>
      <c r="G177" s="86">
        <v>4</v>
      </c>
      <c r="H177" s="156"/>
      <c r="I177" s="89"/>
    </row>
    <row r="178" spans="1:14" s="90" customFormat="1" ht="11.25" hidden="1" customHeight="1">
      <c r="A178" s="110" t="s">
        <v>543</v>
      </c>
      <c r="B178" s="102" t="s">
        <v>292</v>
      </c>
      <c r="C178" s="85" t="s">
        <v>425</v>
      </c>
      <c r="D178" s="86"/>
      <c r="E178" s="87">
        <v>38108</v>
      </c>
      <c r="F178" s="86" t="s">
        <v>43</v>
      </c>
      <c r="G178" s="86">
        <v>5</v>
      </c>
      <c r="H178" s="156"/>
      <c r="I178" s="106" t="s">
        <v>611</v>
      </c>
    </row>
    <row r="179" spans="1:14" s="90" customFormat="1" ht="11.25" hidden="1" customHeight="1">
      <c r="A179" s="110" t="s">
        <v>544</v>
      </c>
      <c r="B179" s="102" t="s">
        <v>294</v>
      </c>
      <c r="C179" s="85" t="s">
        <v>295</v>
      </c>
      <c r="D179" s="86"/>
      <c r="E179" s="87">
        <v>38108</v>
      </c>
      <c r="F179" s="86" t="s">
        <v>43</v>
      </c>
      <c r="G179" s="86">
        <v>1</v>
      </c>
      <c r="H179" s="156"/>
      <c r="I179" s="89"/>
    </row>
    <row r="180" spans="1:14" s="90" customFormat="1" ht="11.25" hidden="1" customHeight="1">
      <c r="A180" s="110" t="s">
        <v>545</v>
      </c>
      <c r="B180" s="102" t="s">
        <v>296</v>
      </c>
      <c r="C180" s="85" t="s">
        <v>426</v>
      </c>
      <c r="D180" s="86"/>
      <c r="E180" s="87">
        <v>38108</v>
      </c>
      <c r="F180" s="86" t="s">
        <v>43</v>
      </c>
      <c r="G180" s="86">
        <v>3</v>
      </c>
      <c r="H180" s="156"/>
      <c r="I180" s="89"/>
    </row>
    <row r="181" spans="1:14" s="90" customFormat="1" ht="11.25" hidden="1" customHeight="1">
      <c r="A181" s="110" t="s">
        <v>546</v>
      </c>
      <c r="B181" s="102" t="s">
        <v>297</v>
      </c>
      <c r="C181" s="85" t="s">
        <v>427</v>
      </c>
      <c r="D181" s="86"/>
      <c r="E181" s="87">
        <v>38108</v>
      </c>
      <c r="F181" s="86" t="s">
        <v>43</v>
      </c>
      <c r="G181" s="86">
        <v>4</v>
      </c>
      <c r="H181" s="156"/>
      <c r="I181" s="89"/>
    </row>
    <row r="182" spans="1:14" s="90" customFormat="1" ht="11.25" hidden="1" customHeight="1">
      <c r="A182" s="110" t="s">
        <v>547</v>
      </c>
      <c r="B182" s="102" t="s">
        <v>298</v>
      </c>
      <c r="C182" s="85" t="s">
        <v>427</v>
      </c>
      <c r="D182" s="86"/>
      <c r="E182" s="87">
        <v>38108</v>
      </c>
      <c r="F182" s="86" t="s">
        <v>43</v>
      </c>
      <c r="G182" s="86">
        <v>4</v>
      </c>
      <c r="H182" s="156"/>
      <c r="I182" s="89"/>
    </row>
    <row r="183" spans="1:14" s="90" customFormat="1" ht="11.25" hidden="1" customHeight="1">
      <c r="A183" s="110" t="s">
        <v>548</v>
      </c>
      <c r="B183" s="102" t="s">
        <v>299</v>
      </c>
      <c r="C183" s="85" t="s">
        <v>300</v>
      </c>
      <c r="D183" s="86"/>
      <c r="E183" s="87">
        <v>38108</v>
      </c>
      <c r="F183" s="86" t="s">
        <v>43</v>
      </c>
      <c r="G183" s="86">
        <v>2</v>
      </c>
      <c r="H183" s="156"/>
      <c r="I183" s="89"/>
    </row>
    <row r="184" spans="1:14" s="90" customFormat="1" ht="11.25" hidden="1" customHeight="1">
      <c r="A184" s="110" t="s">
        <v>549</v>
      </c>
      <c r="B184" s="102" t="s">
        <v>301</v>
      </c>
      <c r="C184" s="85" t="s">
        <v>300</v>
      </c>
      <c r="D184" s="86"/>
      <c r="E184" s="87">
        <v>38108</v>
      </c>
      <c r="F184" s="86" t="s">
        <v>43</v>
      </c>
      <c r="G184" s="86">
        <v>4</v>
      </c>
      <c r="H184" s="156"/>
      <c r="I184" s="89"/>
    </row>
    <row r="185" spans="1:14" s="90" customFormat="1" ht="11.25" hidden="1" customHeight="1">
      <c r="A185" s="110" t="s">
        <v>550</v>
      </c>
      <c r="B185" s="102" t="s">
        <v>302</v>
      </c>
      <c r="C185" s="85" t="s">
        <v>428</v>
      </c>
      <c r="D185" s="86"/>
      <c r="E185" s="87">
        <v>38108</v>
      </c>
      <c r="F185" s="86" t="s">
        <v>43</v>
      </c>
      <c r="G185" s="86">
        <v>2</v>
      </c>
      <c r="H185" s="156"/>
      <c r="I185" s="106" t="s">
        <v>612</v>
      </c>
    </row>
    <row r="186" spans="1:14" s="107" customFormat="1" ht="11.25" hidden="1" customHeight="1">
      <c r="A186" s="111" t="s">
        <v>551</v>
      </c>
      <c r="B186" s="108" t="s">
        <v>303</v>
      </c>
      <c r="C186" s="101"/>
      <c r="D186" s="95"/>
      <c r="E186" s="87">
        <v>38108</v>
      </c>
      <c r="F186" s="95" t="s">
        <v>88</v>
      </c>
      <c r="G186" s="95">
        <v>1</v>
      </c>
      <c r="H186" s="156"/>
      <c r="I186" s="106"/>
      <c r="N186" s="90"/>
    </row>
    <row r="187" spans="1:14" s="107" customFormat="1" ht="11.25" hidden="1" customHeight="1">
      <c r="A187" s="111" t="s">
        <v>731</v>
      </c>
      <c r="B187" s="108" t="s">
        <v>734</v>
      </c>
      <c r="C187" s="101"/>
      <c r="D187" s="95"/>
      <c r="E187" s="87">
        <v>38108</v>
      </c>
      <c r="F187" s="95" t="s">
        <v>88</v>
      </c>
      <c r="G187" s="95">
        <v>1</v>
      </c>
      <c r="H187" s="156"/>
      <c r="I187" s="106"/>
      <c r="N187" s="90"/>
    </row>
    <row r="188" spans="1:14" s="45" customFormat="1" ht="20.100000000000001" customHeight="1">
      <c r="A188" s="109">
        <v>66</v>
      </c>
      <c r="B188" s="51" t="s">
        <v>304</v>
      </c>
      <c r="C188" s="46" t="s">
        <v>429</v>
      </c>
      <c r="D188" s="86"/>
      <c r="E188" s="48">
        <v>38108</v>
      </c>
      <c r="F188" s="47" t="s">
        <v>87</v>
      </c>
      <c r="G188" s="47">
        <v>1</v>
      </c>
      <c r="H188" s="156">
        <f>5500000+10232500+1330000+80000+1317000+521000+52000000*0.45+27470000*0.45+2870000*0.75+1626000*0.45</f>
        <v>57626200</v>
      </c>
      <c r="I188" s="63"/>
    </row>
    <row r="189" spans="1:14" s="90" customFormat="1" ht="18" hidden="1" customHeight="1">
      <c r="A189" s="121" t="s">
        <v>553</v>
      </c>
      <c r="B189" s="92" t="s">
        <v>552</v>
      </c>
      <c r="C189" s="85" t="s">
        <v>676</v>
      </c>
      <c r="D189" s="86"/>
      <c r="E189" s="87">
        <v>38109</v>
      </c>
      <c r="F189" s="86" t="s">
        <v>43</v>
      </c>
      <c r="G189" s="86">
        <v>4</v>
      </c>
      <c r="H189" s="156"/>
      <c r="I189" s="89"/>
      <c r="J189" s="90">
        <v>850</v>
      </c>
      <c r="K189" s="90">
        <v>8</v>
      </c>
      <c r="L189" s="90">
        <v>2860</v>
      </c>
    </row>
    <row r="190" spans="1:14" s="90" customFormat="1" ht="18" hidden="1" customHeight="1">
      <c r="A190" s="110" t="s">
        <v>554</v>
      </c>
      <c r="B190" s="102" t="s">
        <v>305</v>
      </c>
      <c r="C190" s="85" t="s">
        <v>642</v>
      </c>
      <c r="D190" s="86"/>
      <c r="E190" s="87">
        <v>38110</v>
      </c>
      <c r="F190" s="86" t="s">
        <v>43</v>
      </c>
      <c r="G190" s="86">
        <v>4</v>
      </c>
      <c r="H190" s="156"/>
      <c r="I190" s="89"/>
      <c r="J190" s="90">
        <v>250</v>
      </c>
      <c r="K190" s="90">
        <v>6</v>
      </c>
      <c r="L190" s="90">
        <v>1494</v>
      </c>
    </row>
    <row r="191" spans="1:14" s="90" customFormat="1" ht="18" hidden="1" customHeight="1">
      <c r="A191" s="110" t="s">
        <v>555</v>
      </c>
      <c r="B191" s="102" t="s">
        <v>306</v>
      </c>
      <c r="C191" s="85" t="s">
        <v>307</v>
      </c>
      <c r="D191" s="86"/>
      <c r="E191" s="87">
        <v>38111</v>
      </c>
      <c r="F191" s="86" t="s">
        <v>43</v>
      </c>
      <c r="G191" s="86">
        <v>2</v>
      </c>
      <c r="H191" s="156"/>
      <c r="I191" s="89"/>
    </row>
    <row r="192" spans="1:14" s="90" customFormat="1" ht="18" hidden="1" customHeight="1">
      <c r="A192" s="110" t="s">
        <v>556</v>
      </c>
      <c r="B192" s="102" t="s">
        <v>308</v>
      </c>
      <c r="C192" s="85" t="s">
        <v>309</v>
      </c>
      <c r="D192" s="86"/>
      <c r="E192" s="87">
        <v>38112</v>
      </c>
      <c r="F192" s="86" t="s">
        <v>43</v>
      </c>
      <c r="G192" s="86">
        <v>1</v>
      </c>
      <c r="H192" s="156"/>
      <c r="I192" s="89"/>
      <c r="J192" s="90">
        <v>800</v>
      </c>
      <c r="K192" s="90">
        <v>8</v>
      </c>
      <c r="L192" s="90">
        <v>800</v>
      </c>
    </row>
    <row r="193" spans="1:12" s="90" customFormat="1" ht="18" hidden="1" customHeight="1">
      <c r="A193" s="110" t="s">
        <v>557</v>
      </c>
      <c r="B193" s="102" t="s">
        <v>310</v>
      </c>
      <c r="C193" s="85" t="s">
        <v>677</v>
      </c>
      <c r="D193" s="86"/>
      <c r="E193" s="87">
        <v>38113</v>
      </c>
      <c r="F193" s="86" t="s">
        <v>43</v>
      </c>
      <c r="G193" s="86">
        <v>4</v>
      </c>
      <c r="H193" s="156"/>
      <c r="I193" s="89"/>
      <c r="J193" s="90">
        <v>1250</v>
      </c>
      <c r="K193" s="90">
        <v>12</v>
      </c>
      <c r="L193" s="90">
        <v>1400</v>
      </c>
    </row>
    <row r="194" spans="1:12" s="90" customFormat="1" ht="18" hidden="1" customHeight="1">
      <c r="A194" s="110" t="s">
        <v>558</v>
      </c>
      <c r="B194" s="102" t="s">
        <v>724</v>
      </c>
      <c r="C194" s="85" t="s">
        <v>311</v>
      </c>
      <c r="D194" s="86"/>
      <c r="E194" s="87">
        <v>38114</v>
      </c>
      <c r="F194" s="86" t="s">
        <v>88</v>
      </c>
      <c r="G194" s="86">
        <v>128</v>
      </c>
      <c r="H194" s="156"/>
      <c r="I194" s="89"/>
    </row>
    <row r="195" spans="1:12" s="90" customFormat="1" ht="18" hidden="1" customHeight="1">
      <c r="A195" s="110" t="s">
        <v>559</v>
      </c>
      <c r="B195" s="102" t="s">
        <v>725</v>
      </c>
      <c r="C195" s="85"/>
      <c r="D195" s="86"/>
      <c r="E195" s="87">
        <v>38115</v>
      </c>
      <c r="F195" s="86" t="s">
        <v>88</v>
      </c>
      <c r="G195" s="86">
        <v>4</v>
      </c>
      <c r="H195" s="156"/>
      <c r="I195" s="89"/>
    </row>
    <row r="196" spans="1:12" s="90" customFormat="1" ht="18" hidden="1" customHeight="1">
      <c r="A196" s="110" t="s">
        <v>560</v>
      </c>
      <c r="B196" s="102" t="s">
        <v>312</v>
      </c>
      <c r="C196" s="85" t="s">
        <v>313</v>
      </c>
      <c r="D196" s="86"/>
      <c r="E196" s="87">
        <v>38116</v>
      </c>
      <c r="F196" s="86" t="s">
        <v>88</v>
      </c>
      <c r="G196" s="86">
        <v>16</v>
      </c>
      <c r="H196" s="156"/>
      <c r="I196" s="89"/>
    </row>
    <row r="197" spans="1:12" s="90" customFormat="1" ht="18" hidden="1" customHeight="1">
      <c r="A197" s="110" t="s">
        <v>561</v>
      </c>
      <c r="B197" s="102" t="s">
        <v>707</v>
      </c>
      <c r="C197" s="85" t="s">
        <v>314</v>
      </c>
      <c r="D197" s="86"/>
      <c r="E197" s="87">
        <v>38117</v>
      </c>
      <c r="F197" s="86" t="s">
        <v>88</v>
      </c>
      <c r="G197" s="86">
        <v>258</v>
      </c>
      <c r="H197" s="156"/>
      <c r="I197" s="89" t="s">
        <v>315</v>
      </c>
    </row>
    <row r="198" spans="1:12" s="90" customFormat="1" ht="18" hidden="1" customHeight="1">
      <c r="A198" s="110" t="s">
        <v>562</v>
      </c>
      <c r="B198" s="102" t="s">
        <v>316</v>
      </c>
      <c r="C198" s="85" t="s">
        <v>317</v>
      </c>
      <c r="D198" s="86"/>
      <c r="E198" s="87">
        <v>38118</v>
      </c>
      <c r="F198" s="86" t="s">
        <v>43</v>
      </c>
      <c r="G198" s="86">
        <v>4</v>
      </c>
      <c r="H198" s="156"/>
      <c r="I198" s="89"/>
      <c r="J198" s="90">
        <v>1200</v>
      </c>
      <c r="K198" s="90">
        <v>12</v>
      </c>
      <c r="L198" s="90">
        <v>1150</v>
      </c>
    </row>
    <row r="199" spans="1:12" s="90" customFormat="1" ht="18" hidden="1" customHeight="1">
      <c r="A199" s="110" t="s">
        <v>563</v>
      </c>
      <c r="B199" s="102" t="s">
        <v>318</v>
      </c>
      <c r="C199" s="85"/>
      <c r="D199" s="86"/>
      <c r="E199" s="87">
        <v>38119</v>
      </c>
      <c r="F199" s="86" t="s">
        <v>88</v>
      </c>
      <c r="G199" s="86">
        <v>4</v>
      </c>
      <c r="H199" s="156"/>
      <c r="I199" s="89" t="s">
        <v>319</v>
      </c>
    </row>
    <row r="200" spans="1:12" s="90" customFormat="1" ht="18" hidden="1" customHeight="1">
      <c r="A200" s="110" t="s">
        <v>564</v>
      </c>
      <c r="B200" s="102" t="s">
        <v>320</v>
      </c>
      <c r="C200" s="85" t="s">
        <v>643</v>
      </c>
      <c r="D200" s="86"/>
      <c r="E200" s="87">
        <v>38120</v>
      </c>
      <c r="F200" s="86" t="s">
        <v>43</v>
      </c>
      <c r="G200" s="86">
        <v>4</v>
      </c>
      <c r="H200" s="156"/>
      <c r="I200" s="89"/>
    </row>
    <row r="201" spans="1:12" s="90" customFormat="1" ht="18" hidden="1" customHeight="1">
      <c r="A201" s="110" t="s">
        <v>565</v>
      </c>
      <c r="B201" s="102" t="s">
        <v>321</v>
      </c>
      <c r="C201" s="85" t="s">
        <v>644</v>
      </c>
      <c r="D201" s="86"/>
      <c r="E201" s="87">
        <v>38121</v>
      </c>
      <c r="F201" s="86" t="s">
        <v>43</v>
      </c>
      <c r="G201" s="86">
        <v>32</v>
      </c>
      <c r="H201" s="156"/>
      <c r="I201" s="89"/>
    </row>
    <row r="202" spans="1:12" s="90" customFormat="1" ht="18" hidden="1" customHeight="1">
      <c r="A202" s="110" t="s">
        <v>566</v>
      </c>
      <c r="B202" s="102" t="s">
        <v>322</v>
      </c>
      <c r="C202" s="85" t="s">
        <v>678</v>
      </c>
      <c r="D202" s="86"/>
      <c r="E202" s="87">
        <v>38122</v>
      </c>
      <c r="F202" s="86" t="s">
        <v>43</v>
      </c>
      <c r="G202" s="86">
        <v>2</v>
      </c>
      <c r="H202" s="156"/>
      <c r="I202" s="89"/>
      <c r="J202" s="90">
        <v>600</v>
      </c>
      <c r="K202" s="90">
        <v>6</v>
      </c>
      <c r="L202" s="90">
        <v>2540</v>
      </c>
    </row>
    <row r="203" spans="1:12" s="90" customFormat="1" ht="18" hidden="1" customHeight="1">
      <c r="A203" s="110" t="s">
        <v>567</v>
      </c>
      <c r="B203" s="102" t="s">
        <v>323</v>
      </c>
      <c r="C203" s="85" t="s">
        <v>324</v>
      </c>
      <c r="D203" s="86"/>
      <c r="E203" s="87">
        <v>38123</v>
      </c>
      <c r="F203" s="86" t="s">
        <v>43</v>
      </c>
      <c r="G203" s="86">
        <v>2</v>
      </c>
      <c r="H203" s="156"/>
      <c r="I203" s="89"/>
      <c r="J203" s="90">
        <v>1000</v>
      </c>
      <c r="K203" s="90">
        <v>1000</v>
      </c>
      <c r="L203" s="90">
        <v>925</v>
      </c>
    </row>
    <row r="204" spans="1:12" s="90" customFormat="1" ht="18" hidden="1" customHeight="1">
      <c r="A204" s="110" t="s">
        <v>568</v>
      </c>
      <c r="B204" s="102" t="s">
        <v>325</v>
      </c>
      <c r="C204" s="85" t="s">
        <v>679</v>
      </c>
      <c r="D204" s="86"/>
      <c r="E204" s="87">
        <v>38124</v>
      </c>
      <c r="F204" s="86" t="s">
        <v>43</v>
      </c>
      <c r="G204" s="86">
        <v>4</v>
      </c>
      <c r="H204" s="156"/>
      <c r="I204" s="89"/>
      <c r="J204" s="90">
        <v>900</v>
      </c>
      <c r="K204" s="90">
        <v>10</v>
      </c>
      <c r="L204" s="90">
        <v>1250</v>
      </c>
    </row>
    <row r="205" spans="1:12" s="90" customFormat="1" ht="18" hidden="1" customHeight="1">
      <c r="A205" s="110" t="s">
        <v>569</v>
      </c>
      <c r="B205" s="102" t="s">
        <v>326</v>
      </c>
      <c r="C205" s="85" t="s">
        <v>719</v>
      </c>
      <c r="D205" s="86"/>
      <c r="E205" s="87">
        <v>38125</v>
      </c>
      <c r="F205" s="86" t="s">
        <v>43</v>
      </c>
      <c r="G205" s="86">
        <v>4</v>
      </c>
      <c r="H205" s="156"/>
      <c r="I205" s="89"/>
      <c r="J205" s="90">
        <v>900</v>
      </c>
      <c r="K205" s="90">
        <v>10</v>
      </c>
      <c r="L205" s="90">
        <v>1250</v>
      </c>
    </row>
    <row r="206" spans="1:12" s="90" customFormat="1" ht="18" hidden="1" customHeight="1">
      <c r="A206" s="110" t="s">
        <v>570</v>
      </c>
      <c r="B206" s="102" t="s">
        <v>327</v>
      </c>
      <c r="C206" s="85" t="s">
        <v>645</v>
      </c>
      <c r="D206" s="86"/>
      <c r="E206" s="87">
        <v>38126</v>
      </c>
      <c r="F206" s="86" t="s">
        <v>43</v>
      </c>
      <c r="G206" s="86">
        <v>4</v>
      </c>
      <c r="H206" s="156"/>
      <c r="I206" s="89"/>
    </row>
    <row r="207" spans="1:12" s="90" customFormat="1" ht="18" hidden="1" customHeight="1">
      <c r="A207" s="110" t="s">
        <v>571</v>
      </c>
      <c r="B207" s="102" t="s">
        <v>328</v>
      </c>
      <c r="C207" s="85" t="s">
        <v>646</v>
      </c>
      <c r="D207" s="86"/>
      <c r="E207" s="87">
        <v>38127</v>
      </c>
      <c r="F207" s="86" t="s">
        <v>43</v>
      </c>
      <c r="G207" s="86">
        <v>4</v>
      </c>
      <c r="H207" s="156"/>
      <c r="I207" s="89"/>
    </row>
    <row r="208" spans="1:12" s="90" customFormat="1" ht="18" hidden="1" customHeight="1">
      <c r="A208" s="110" t="s">
        <v>572</v>
      </c>
      <c r="B208" s="102" t="s">
        <v>329</v>
      </c>
      <c r="C208" s="85" t="s">
        <v>680</v>
      </c>
      <c r="D208" s="86"/>
      <c r="E208" s="87">
        <v>38128</v>
      </c>
      <c r="F208" s="86" t="s">
        <v>43</v>
      </c>
      <c r="G208" s="86">
        <v>2</v>
      </c>
      <c r="H208" s="156"/>
      <c r="I208" s="89"/>
      <c r="J208" s="90">
        <v>1000</v>
      </c>
      <c r="K208" s="90">
        <v>10</v>
      </c>
      <c r="L208" s="90">
        <v>1200</v>
      </c>
    </row>
    <row r="209" spans="1:12" s="90" customFormat="1" ht="18" hidden="1" customHeight="1">
      <c r="A209" s="110" t="s">
        <v>573</v>
      </c>
      <c r="B209" s="102" t="s">
        <v>330</v>
      </c>
      <c r="C209" s="85" t="s">
        <v>430</v>
      </c>
      <c r="D209" s="86"/>
      <c r="E209" s="87">
        <v>38129</v>
      </c>
      <c r="F209" s="86" t="s">
        <v>43</v>
      </c>
      <c r="G209" s="86">
        <v>6</v>
      </c>
      <c r="H209" s="156"/>
      <c r="I209" s="89"/>
    </row>
    <row r="210" spans="1:12" s="90" customFormat="1" ht="18" hidden="1" customHeight="1">
      <c r="A210" s="110" t="s">
        <v>574</v>
      </c>
      <c r="B210" s="102" t="s">
        <v>331</v>
      </c>
      <c r="C210" s="85" t="s">
        <v>681</v>
      </c>
      <c r="D210" s="86"/>
      <c r="E210" s="87">
        <v>38130</v>
      </c>
      <c r="F210" s="86" t="s">
        <v>43</v>
      </c>
      <c r="G210" s="86">
        <v>1</v>
      </c>
      <c r="H210" s="156"/>
      <c r="I210" s="89"/>
      <c r="J210" s="90">
        <v>1300</v>
      </c>
      <c r="K210" s="90">
        <v>12</v>
      </c>
      <c r="L210" s="90">
        <v>2600</v>
      </c>
    </row>
    <row r="211" spans="1:12" s="90" customFormat="1" ht="18" hidden="1" customHeight="1">
      <c r="A211" s="110" t="s">
        <v>575</v>
      </c>
      <c r="B211" s="102" t="s">
        <v>332</v>
      </c>
      <c r="C211" s="85" t="s">
        <v>333</v>
      </c>
      <c r="D211" s="86"/>
      <c r="E211" s="87">
        <v>38131</v>
      </c>
      <c r="F211" s="86" t="s">
        <v>43</v>
      </c>
      <c r="G211" s="86">
        <v>4</v>
      </c>
      <c r="H211" s="156"/>
      <c r="I211" s="89"/>
    </row>
    <row r="212" spans="1:12" s="90" customFormat="1" ht="18" hidden="1" customHeight="1">
      <c r="A212" s="110" t="s">
        <v>576</v>
      </c>
      <c r="B212" s="102" t="s">
        <v>722</v>
      </c>
      <c r="C212" s="85" t="s">
        <v>334</v>
      </c>
      <c r="D212" s="86"/>
      <c r="E212" s="87">
        <v>38132</v>
      </c>
      <c r="F212" s="86" t="s">
        <v>43</v>
      </c>
      <c r="G212" s="86">
        <v>1</v>
      </c>
      <c r="H212" s="156"/>
      <c r="I212" s="89"/>
    </row>
    <row r="213" spans="1:12" s="90" customFormat="1" ht="18" hidden="1" customHeight="1">
      <c r="A213" s="110" t="s">
        <v>577</v>
      </c>
      <c r="B213" s="102" t="s">
        <v>335</v>
      </c>
      <c r="C213" s="91" t="s">
        <v>647</v>
      </c>
      <c r="D213" s="86"/>
      <c r="E213" s="87">
        <v>38133</v>
      </c>
      <c r="F213" s="86" t="s">
        <v>88</v>
      </c>
      <c r="G213" s="86">
        <v>160</v>
      </c>
      <c r="H213" s="156"/>
      <c r="I213" s="89"/>
    </row>
    <row r="214" spans="1:12" s="90" customFormat="1" ht="18" hidden="1" customHeight="1">
      <c r="A214" s="110" t="s">
        <v>578</v>
      </c>
      <c r="B214" s="102" t="s">
        <v>336</v>
      </c>
      <c r="C214" s="85" t="s">
        <v>337</v>
      </c>
      <c r="D214" s="86"/>
      <c r="E214" s="87">
        <v>38134</v>
      </c>
      <c r="F214" s="86" t="s">
        <v>43</v>
      </c>
      <c r="G214" s="86">
        <v>4</v>
      </c>
      <c r="H214" s="156"/>
      <c r="I214" s="89"/>
    </row>
    <row r="215" spans="1:12" s="90" customFormat="1" ht="18" hidden="1" customHeight="1">
      <c r="A215" s="110" t="s">
        <v>579</v>
      </c>
      <c r="B215" s="102" t="s">
        <v>338</v>
      </c>
      <c r="C215" s="85" t="s">
        <v>339</v>
      </c>
      <c r="D215" s="86"/>
      <c r="E215" s="87">
        <v>38135</v>
      </c>
      <c r="F215" s="86" t="s">
        <v>43</v>
      </c>
      <c r="G215" s="86">
        <v>4</v>
      </c>
      <c r="H215" s="156"/>
      <c r="I215" s="89"/>
    </row>
    <row r="216" spans="1:12" s="90" customFormat="1" ht="18" hidden="1" customHeight="1">
      <c r="A216" s="110" t="s">
        <v>580</v>
      </c>
      <c r="B216" s="102" t="s">
        <v>340</v>
      </c>
      <c r="C216" s="85" t="s">
        <v>341</v>
      </c>
      <c r="D216" s="86"/>
      <c r="E216" s="87">
        <v>38135</v>
      </c>
      <c r="F216" s="86" t="s">
        <v>43</v>
      </c>
      <c r="G216" s="86">
        <v>262</v>
      </c>
      <c r="H216" s="156"/>
      <c r="I216" s="89" t="s">
        <v>342</v>
      </c>
    </row>
    <row r="217" spans="1:12" s="90" customFormat="1" ht="18" hidden="1" customHeight="1">
      <c r="A217" s="110" t="s">
        <v>581</v>
      </c>
      <c r="B217" s="104" t="s">
        <v>343</v>
      </c>
      <c r="C217" s="85" t="s">
        <v>344</v>
      </c>
      <c r="D217" s="86"/>
      <c r="E217" s="87">
        <v>38135</v>
      </c>
      <c r="F217" s="86" t="s">
        <v>43</v>
      </c>
      <c r="G217" s="86">
        <v>2</v>
      </c>
      <c r="H217" s="156"/>
      <c r="I217" s="89"/>
    </row>
    <row r="218" spans="1:12" s="90" customFormat="1" ht="18" hidden="1" customHeight="1">
      <c r="A218" s="110" t="s">
        <v>582</v>
      </c>
      <c r="B218" s="102" t="s">
        <v>345</v>
      </c>
      <c r="C218" s="85" t="s">
        <v>346</v>
      </c>
      <c r="D218" s="86"/>
      <c r="E218" s="87">
        <v>38135</v>
      </c>
      <c r="F218" s="86" t="s">
        <v>43</v>
      </c>
      <c r="G218" s="86">
        <v>2</v>
      </c>
      <c r="H218" s="156"/>
      <c r="I218" s="89"/>
    </row>
    <row r="219" spans="1:12" s="90" customFormat="1" ht="18" hidden="1" customHeight="1">
      <c r="A219" s="110" t="s">
        <v>583</v>
      </c>
      <c r="B219" s="102" t="s">
        <v>347</v>
      </c>
      <c r="C219" s="85" t="s">
        <v>348</v>
      </c>
      <c r="D219" s="86"/>
      <c r="E219" s="87">
        <v>38135</v>
      </c>
      <c r="F219" s="86" t="s">
        <v>43</v>
      </c>
      <c r="G219" s="86">
        <v>2</v>
      </c>
      <c r="H219" s="156"/>
      <c r="I219" s="89"/>
    </row>
    <row r="220" spans="1:12" s="90" customFormat="1" ht="18" hidden="1" customHeight="1">
      <c r="A220" s="110" t="s">
        <v>584</v>
      </c>
      <c r="B220" s="102" t="s">
        <v>349</v>
      </c>
      <c r="C220" s="85" t="s">
        <v>350</v>
      </c>
      <c r="D220" s="86"/>
      <c r="E220" s="87">
        <v>38135</v>
      </c>
      <c r="F220" s="86" t="s">
        <v>43</v>
      </c>
      <c r="G220" s="86">
        <v>8</v>
      </c>
      <c r="H220" s="156"/>
      <c r="I220" s="89"/>
    </row>
    <row r="221" spans="1:12" s="90" customFormat="1" ht="18" hidden="1" customHeight="1">
      <c r="A221" s="110" t="s">
        <v>585</v>
      </c>
      <c r="B221" s="102" t="s">
        <v>351</v>
      </c>
      <c r="C221" s="85" t="s">
        <v>352</v>
      </c>
      <c r="D221" s="86"/>
      <c r="E221" s="87">
        <v>38135</v>
      </c>
      <c r="F221" s="86" t="s">
        <v>43</v>
      </c>
      <c r="G221" s="86">
        <v>4</v>
      </c>
      <c r="H221" s="156"/>
      <c r="I221" s="89"/>
    </row>
    <row r="222" spans="1:12" s="90" customFormat="1" ht="18" hidden="1" customHeight="1">
      <c r="A222" s="110" t="s">
        <v>586</v>
      </c>
      <c r="B222" s="102" t="s">
        <v>353</v>
      </c>
      <c r="C222" s="85" t="s">
        <v>682</v>
      </c>
      <c r="D222" s="86"/>
      <c r="E222" s="87">
        <v>38135</v>
      </c>
      <c r="F222" s="86" t="s">
        <v>43</v>
      </c>
      <c r="G222" s="86">
        <v>1</v>
      </c>
      <c r="H222" s="156"/>
      <c r="I222" s="89"/>
    </row>
    <row r="223" spans="1:12" s="90" customFormat="1" ht="18" hidden="1" customHeight="1">
      <c r="A223" s="110" t="s">
        <v>587</v>
      </c>
      <c r="B223" s="102" t="s">
        <v>354</v>
      </c>
      <c r="C223" s="85" t="s">
        <v>683</v>
      </c>
      <c r="D223" s="86"/>
      <c r="E223" s="87">
        <v>38135</v>
      </c>
      <c r="F223" s="86" t="s">
        <v>43</v>
      </c>
      <c r="G223" s="86">
        <v>1</v>
      </c>
      <c r="H223" s="156"/>
      <c r="I223" s="89"/>
    </row>
    <row r="224" spans="1:12" s="90" customFormat="1" ht="18" hidden="1" customHeight="1">
      <c r="A224" s="110" t="s">
        <v>587</v>
      </c>
      <c r="B224" s="92" t="s">
        <v>613</v>
      </c>
      <c r="C224" s="91" t="s">
        <v>614</v>
      </c>
      <c r="D224" s="86"/>
      <c r="E224" s="87">
        <v>38135</v>
      </c>
      <c r="F224" s="86" t="s">
        <v>43</v>
      </c>
      <c r="G224" s="86">
        <v>8</v>
      </c>
      <c r="H224" s="156"/>
      <c r="I224" s="89"/>
    </row>
    <row r="225" spans="1:14" s="107" customFormat="1" ht="18" hidden="1" customHeight="1">
      <c r="A225" s="111" t="s">
        <v>587</v>
      </c>
      <c r="B225" s="108" t="s">
        <v>736</v>
      </c>
      <c r="C225" s="101" t="s">
        <v>737</v>
      </c>
      <c r="D225" s="95"/>
      <c r="E225" s="87">
        <v>38135</v>
      </c>
      <c r="F225" s="95" t="s">
        <v>735</v>
      </c>
      <c r="G225" s="95">
        <v>1</v>
      </c>
      <c r="H225" s="156"/>
      <c r="I225" s="106"/>
      <c r="N225" s="90"/>
    </row>
    <row r="226" spans="1:14" s="107" customFormat="1" ht="18" hidden="1" customHeight="1">
      <c r="A226" s="111" t="s">
        <v>587</v>
      </c>
      <c r="B226" s="108" t="s">
        <v>734</v>
      </c>
      <c r="C226" s="101" t="s">
        <v>691</v>
      </c>
      <c r="D226" s="95"/>
      <c r="E226" s="87">
        <v>38135</v>
      </c>
      <c r="F226" s="95" t="s">
        <v>735</v>
      </c>
      <c r="G226" s="95">
        <v>1</v>
      </c>
      <c r="H226" s="156"/>
      <c r="I226" s="106"/>
      <c r="N226" s="90"/>
    </row>
    <row r="227" spans="1:14" s="45" customFormat="1" ht="20.100000000000001" customHeight="1">
      <c r="A227" s="109">
        <v>67</v>
      </c>
      <c r="B227" s="51" t="s">
        <v>355</v>
      </c>
      <c r="C227" s="46"/>
      <c r="D227" s="86"/>
      <c r="E227" s="48">
        <v>38108</v>
      </c>
      <c r="F227" s="47" t="s">
        <v>88</v>
      </c>
      <c r="G227" s="47">
        <v>1</v>
      </c>
      <c r="H227" s="156">
        <v>1000000</v>
      </c>
      <c r="I227" s="63"/>
    </row>
    <row r="228" spans="1:14" s="90" customFormat="1" ht="18" hidden="1" customHeight="1">
      <c r="A228" s="110" t="s">
        <v>588</v>
      </c>
      <c r="B228" s="92" t="s">
        <v>720</v>
      </c>
      <c r="C228" s="85" t="s">
        <v>431</v>
      </c>
      <c r="D228" s="86"/>
      <c r="E228" s="87">
        <v>38108</v>
      </c>
      <c r="F228" s="86" t="s">
        <v>43</v>
      </c>
      <c r="G228" s="95">
        <f>1+1</f>
        <v>2</v>
      </c>
      <c r="H228" s="156"/>
      <c r="I228" s="89"/>
    </row>
    <row r="229" spans="1:14" s="90" customFormat="1" ht="18" hidden="1" customHeight="1">
      <c r="A229" s="110" t="s">
        <v>615</v>
      </c>
      <c r="B229" s="102" t="s">
        <v>356</v>
      </c>
      <c r="C229" s="85" t="s">
        <v>684</v>
      </c>
      <c r="D229" s="86"/>
      <c r="E229" s="87">
        <v>38108</v>
      </c>
      <c r="F229" s="86" t="s">
        <v>43</v>
      </c>
      <c r="G229" s="86">
        <v>1</v>
      </c>
      <c r="H229" s="156"/>
      <c r="I229" s="89"/>
      <c r="J229" s="90">
        <v>800</v>
      </c>
      <c r="K229" s="90">
        <v>8</v>
      </c>
      <c r="L229" s="90">
        <v>1580</v>
      </c>
    </row>
    <row r="230" spans="1:14" s="90" customFormat="1" ht="18" hidden="1" customHeight="1">
      <c r="A230" s="110" t="s">
        <v>616</v>
      </c>
      <c r="B230" s="102" t="s">
        <v>357</v>
      </c>
      <c r="C230" s="85" t="s">
        <v>358</v>
      </c>
      <c r="D230" s="86"/>
      <c r="E230" s="87">
        <v>38108</v>
      </c>
      <c r="F230" s="86" t="s">
        <v>43</v>
      </c>
      <c r="G230" s="86">
        <v>5</v>
      </c>
      <c r="H230" s="156"/>
      <c r="I230" s="89"/>
      <c r="J230" s="90">
        <v>500</v>
      </c>
      <c r="K230" s="90">
        <v>500</v>
      </c>
      <c r="L230" s="90">
        <v>200</v>
      </c>
    </row>
    <row r="231" spans="1:14" s="90" customFormat="1" ht="18" hidden="1" customHeight="1">
      <c r="A231" s="110" t="s">
        <v>617</v>
      </c>
      <c r="B231" s="102" t="s">
        <v>359</v>
      </c>
      <c r="C231" s="85" t="s">
        <v>360</v>
      </c>
      <c r="D231" s="86"/>
      <c r="E231" s="87">
        <v>38108</v>
      </c>
      <c r="F231" s="86" t="s">
        <v>43</v>
      </c>
      <c r="G231" s="86">
        <v>4</v>
      </c>
      <c r="H231" s="156"/>
      <c r="I231" s="89"/>
      <c r="J231" s="90">
        <v>500</v>
      </c>
      <c r="K231" s="90">
        <v>1000</v>
      </c>
      <c r="L231" s="90">
        <v>420</v>
      </c>
    </row>
    <row r="232" spans="1:14" s="90" customFormat="1" ht="18" hidden="1" customHeight="1">
      <c r="A232" s="110" t="s">
        <v>618</v>
      </c>
      <c r="B232" s="102" t="s">
        <v>361</v>
      </c>
      <c r="C232" s="85" t="s">
        <v>362</v>
      </c>
      <c r="D232" s="86"/>
      <c r="E232" s="87">
        <v>38108</v>
      </c>
      <c r="F232" s="86" t="s">
        <v>43</v>
      </c>
      <c r="G232" s="86">
        <v>3</v>
      </c>
      <c r="H232" s="156"/>
      <c r="I232" s="89"/>
      <c r="J232" s="90">
        <v>1200</v>
      </c>
      <c r="K232" s="90">
        <v>600</v>
      </c>
      <c r="L232" s="90">
        <v>1300</v>
      </c>
    </row>
    <row r="233" spans="1:14" s="90" customFormat="1" ht="18" hidden="1" customHeight="1">
      <c r="A233" s="110" t="s">
        <v>619</v>
      </c>
      <c r="B233" s="102" t="s">
        <v>363</v>
      </c>
      <c r="C233" s="91" t="s">
        <v>621</v>
      </c>
      <c r="D233" s="86"/>
      <c r="E233" s="87">
        <v>38108</v>
      </c>
      <c r="F233" s="86" t="s">
        <v>43</v>
      </c>
      <c r="G233" s="95">
        <f>2-1</f>
        <v>1</v>
      </c>
      <c r="H233" s="156"/>
      <c r="I233" s="89"/>
    </row>
    <row r="234" spans="1:14" s="90" customFormat="1" ht="18" hidden="1" customHeight="1">
      <c r="A234" s="110" t="s">
        <v>620</v>
      </c>
      <c r="B234" s="102" t="s">
        <v>364</v>
      </c>
      <c r="C234" s="85" t="s">
        <v>691</v>
      </c>
      <c r="D234" s="86"/>
      <c r="E234" s="87">
        <v>38108</v>
      </c>
      <c r="F234" s="86" t="s">
        <v>43</v>
      </c>
      <c r="G234" s="86">
        <v>8</v>
      </c>
      <c r="H234" s="156"/>
      <c r="I234" s="89"/>
    </row>
    <row r="235" spans="1:14" s="107" customFormat="1" ht="18" hidden="1" customHeight="1">
      <c r="A235" s="111" t="s">
        <v>732</v>
      </c>
      <c r="B235" s="108" t="s">
        <v>727</v>
      </c>
      <c r="C235" s="101" t="s">
        <v>691</v>
      </c>
      <c r="D235" s="95"/>
      <c r="E235" s="87">
        <v>38108</v>
      </c>
      <c r="F235" s="95" t="s">
        <v>735</v>
      </c>
      <c r="G235" s="95">
        <v>1</v>
      </c>
      <c r="H235" s="156"/>
      <c r="I235" s="106"/>
      <c r="N235" s="90"/>
    </row>
    <row r="236" spans="1:14" s="107" customFormat="1" ht="18" hidden="1" customHeight="1">
      <c r="A236" s="111" t="s">
        <v>733</v>
      </c>
      <c r="B236" s="108" t="s">
        <v>734</v>
      </c>
      <c r="C236" s="101" t="s">
        <v>691</v>
      </c>
      <c r="D236" s="95"/>
      <c r="E236" s="87">
        <v>38108</v>
      </c>
      <c r="F236" s="95" t="s">
        <v>735</v>
      </c>
      <c r="G236" s="95">
        <v>1</v>
      </c>
      <c r="H236" s="156"/>
      <c r="I236" s="106"/>
      <c r="N236" s="90"/>
    </row>
    <row r="237" spans="1:14" s="45" customFormat="1" ht="18" customHeight="1">
      <c r="A237" s="109">
        <v>68</v>
      </c>
      <c r="B237" s="51" t="s">
        <v>714</v>
      </c>
      <c r="C237" s="46" t="s">
        <v>715</v>
      </c>
      <c r="D237" s="86"/>
      <c r="E237" s="48">
        <v>38108</v>
      </c>
      <c r="F237" s="47" t="s">
        <v>43</v>
      </c>
      <c r="G237" s="47">
        <v>1</v>
      </c>
      <c r="H237" s="88">
        <v>180000</v>
      </c>
      <c r="I237" s="76" t="s">
        <v>622</v>
      </c>
    </row>
    <row r="238" spans="1:14" s="45" customFormat="1" ht="18" customHeight="1">
      <c r="A238" s="109">
        <v>69</v>
      </c>
      <c r="B238" s="51" t="s">
        <v>365</v>
      </c>
      <c r="C238" s="46" t="s">
        <v>366</v>
      </c>
      <c r="D238" s="86"/>
      <c r="E238" s="48">
        <v>38108</v>
      </c>
      <c r="F238" s="47" t="s">
        <v>88</v>
      </c>
      <c r="G238" s="47">
        <v>1</v>
      </c>
      <c r="H238" s="88">
        <v>45000</v>
      </c>
      <c r="I238" s="63"/>
    </row>
    <row r="239" spans="1:14" s="45" customFormat="1" ht="18" customHeight="1">
      <c r="A239" s="109">
        <v>70</v>
      </c>
      <c r="B239" s="51" t="s">
        <v>367</v>
      </c>
      <c r="C239" s="46" t="s">
        <v>368</v>
      </c>
      <c r="D239" s="86"/>
      <c r="E239" s="48">
        <v>38108</v>
      </c>
      <c r="F239" s="47" t="s">
        <v>135</v>
      </c>
      <c r="G239" s="47">
        <v>150</v>
      </c>
      <c r="H239" s="88">
        <v>1800</v>
      </c>
      <c r="I239" s="63"/>
    </row>
    <row r="240" spans="1:14" s="45" customFormat="1" ht="18" customHeight="1">
      <c r="A240" s="109">
        <v>71</v>
      </c>
      <c r="B240" s="51" t="s">
        <v>369</v>
      </c>
      <c r="C240" s="46"/>
      <c r="D240" s="86"/>
      <c r="E240" s="48">
        <v>38108</v>
      </c>
      <c r="F240" s="47" t="s">
        <v>135</v>
      </c>
      <c r="G240" s="47">
        <v>30</v>
      </c>
      <c r="H240" s="88">
        <v>5000</v>
      </c>
      <c r="I240" s="63"/>
    </row>
    <row r="241" spans="1:9" s="45" customFormat="1" ht="18" customHeight="1">
      <c r="A241" s="109">
        <v>72</v>
      </c>
      <c r="B241" s="51" t="s">
        <v>370</v>
      </c>
      <c r="C241" s="46"/>
      <c r="D241" s="86"/>
      <c r="E241" s="48">
        <v>38108</v>
      </c>
      <c r="F241" s="47" t="s">
        <v>91</v>
      </c>
      <c r="G241" s="47">
        <v>1</v>
      </c>
      <c r="H241" s="88">
        <v>2500</v>
      </c>
      <c r="I241" s="76" t="s">
        <v>623</v>
      </c>
    </row>
    <row r="242" spans="1:9" s="45" customFormat="1" ht="18" customHeight="1">
      <c r="A242" s="109">
        <v>73</v>
      </c>
      <c r="B242" s="51" t="s">
        <v>371</v>
      </c>
      <c r="C242" s="46"/>
      <c r="D242" s="86"/>
      <c r="E242" s="48">
        <v>38108</v>
      </c>
      <c r="F242" s="47" t="s">
        <v>43</v>
      </c>
      <c r="G242" s="47">
        <v>1</v>
      </c>
      <c r="H242" s="88">
        <v>1500</v>
      </c>
      <c r="I242" s="63"/>
    </row>
    <row r="243" spans="1:9" s="45" customFormat="1" ht="18" customHeight="1">
      <c r="A243" s="109">
        <v>74</v>
      </c>
      <c r="B243" s="51" t="s">
        <v>372</v>
      </c>
      <c r="C243" s="46" t="s">
        <v>373</v>
      </c>
      <c r="D243" s="86"/>
      <c r="E243" s="48">
        <v>38108</v>
      </c>
      <c r="F243" s="47" t="s">
        <v>43</v>
      </c>
      <c r="G243" s="47">
        <v>2</v>
      </c>
      <c r="H243" s="88">
        <v>7500</v>
      </c>
      <c r="I243" s="63"/>
    </row>
    <row r="244" spans="1:9" s="45" customFormat="1" ht="18" customHeight="1">
      <c r="A244" s="109">
        <v>75</v>
      </c>
      <c r="B244" s="51" t="s">
        <v>374</v>
      </c>
      <c r="C244" s="46" t="s">
        <v>375</v>
      </c>
      <c r="D244" s="86"/>
      <c r="E244" s="48">
        <v>38108</v>
      </c>
      <c r="F244" s="47" t="s">
        <v>43</v>
      </c>
      <c r="G244" s="47">
        <v>1</v>
      </c>
      <c r="H244" s="88">
        <v>850</v>
      </c>
      <c r="I244" s="63"/>
    </row>
    <row r="245" spans="1:9" s="45" customFormat="1" ht="18" customHeight="1">
      <c r="A245" s="109">
        <v>76</v>
      </c>
      <c r="B245" s="51" t="s">
        <v>376</v>
      </c>
      <c r="C245" s="46" t="s">
        <v>377</v>
      </c>
      <c r="D245" s="86"/>
      <c r="E245" s="48">
        <v>38108</v>
      </c>
      <c r="F245" s="47" t="s">
        <v>43</v>
      </c>
      <c r="G245" s="47">
        <v>1</v>
      </c>
      <c r="H245" s="88">
        <v>22000</v>
      </c>
      <c r="I245" s="63"/>
    </row>
    <row r="246" spans="1:9" s="45" customFormat="1" ht="18" customHeight="1">
      <c r="A246" s="109">
        <v>77</v>
      </c>
      <c r="B246" s="51" t="s">
        <v>122</v>
      </c>
      <c r="C246" s="46" t="s">
        <v>378</v>
      </c>
      <c r="D246" s="86"/>
      <c r="E246" s="48">
        <v>38108</v>
      </c>
      <c r="F246" s="47" t="s">
        <v>43</v>
      </c>
      <c r="G246" s="47">
        <v>1</v>
      </c>
      <c r="H246" s="88">
        <v>3000</v>
      </c>
      <c r="I246" s="63"/>
    </row>
    <row r="247" spans="1:9" s="45" customFormat="1" ht="18" customHeight="1">
      <c r="A247" s="109">
        <v>78</v>
      </c>
      <c r="B247" s="51" t="s">
        <v>379</v>
      </c>
      <c r="C247" s="46" t="s">
        <v>380</v>
      </c>
      <c r="D247" s="86"/>
      <c r="E247" s="48">
        <v>38108</v>
      </c>
      <c r="F247" s="47" t="s">
        <v>43</v>
      </c>
      <c r="G247" s="47">
        <v>1</v>
      </c>
      <c r="H247" s="88">
        <v>3500</v>
      </c>
      <c r="I247" s="76" t="s">
        <v>626</v>
      </c>
    </row>
    <row r="248" spans="1:9" s="45" customFormat="1" ht="18" customHeight="1">
      <c r="A248" s="109">
        <v>79</v>
      </c>
      <c r="B248" s="51" t="s">
        <v>381</v>
      </c>
      <c r="C248" s="46" t="s">
        <v>382</v>
      </c>
      <c r="D248" s="86"/>
      <c r="E248" s="48">
        <v>38108</v>
      </c>
      <c r="F248" s="47" t="s">
        <v>43</v>
      </c>
      <c r="G248" s="47">
        <v>1</v>
      </c>
      <c r="H248" s="88">
        <v>1100</v>
      </c>
      <c r="I248" s="63"/>
    </row>
    <row r="249" spans="1:9" s="45" customFormat="1" ht="18" customHeight="1">
      <c r="A249" s="109">
        <v>80</v>
      </c>
      <c r="B249" s="51" t="s">
        <v>381</v>
      </c>
      <c r="C249" s="46" t="s">
        <v>383</v>
      </c>
      <c r="D249" s="86"/>
      <c r="E249" s="48">
        <v>38108</v>
      </c>
      <c r="F249" s="47" t="s">
        <v>43</v>
      </c>
      <c r="G249" s="47">
        <v>2</v>
      </c>
      <c r="H249" s="88">
        <v>1200</v>
      </c>
      <c r="I249" s="63"/>
    </row>
    <row r="250" spans="1:9" s="45" customFormat="1" ht="18" customHeight="1">
      <c r="A250" s="109">
        <v>81</v>
      </c>
      <c r="B250" s="51" t="s">
        <v>384</v>
      </c>
      <c r="C250" s="46" t="s">
        <v>385</v>
      </c>
      <c r="D250" s="86"/>
      <c r="E250" s="48">
        <v>38108</v>
      </c>
      <c r="F250" s="47" t="s">
        <v>43</v>
      </c>
      <c r="G250" s="47">
        <v>1</v>
      </c>
      <c r="H250" s="88">
        <v>2500</v>
      </c>
      <c r="I250" s="63"/>
    </row>
    <row r="251" spans="1:9" s="45" customFormat="1" ht="18" customHeight="1">
      <c r="A251" s="109">
        <v>82</v>
      </c>
      <c r="B251" s="54" t="s">
        <v>768</v>
      </c>
      <c r="C251" s="46" t="s">
        <v>742</v>
      </c>
      <c r="D251" s="86"/>
      <c r="E251" s="48">
        <v>38108</v>
      </c>
      <c r="F251" s="47" t="s">
        <v>43</v>
      </c>
      <c r="G251" s="47">
        <v>1</v>
      </c>
      <c r="H251" s="88">
        <v>1600</v>
      </c>
      <c r="I251" s="63"/>
    </row>
    <row r="252" spans="1:9" s="45" customFormat="1" ht="18" customHeight="1">
      <c r="A252" s="109">
        <v>83</v>
      </c>
      <c r="B252" s="51" t="s">
        <v>743</v>
      </c>
      <c r="C252" s="46" t="s">
        <v>386</v>
      </c>
      <c r="D252" s="86"/>
      <c r="E252" s="48">
        <v>38108</v>
      </c>
      <c r="F252" s="47" t="s">
        <v>43</v>
      </c>
      <c r="G252" s="47">
        <v>1</v>
      </c>
      <c r="H252" s="88">
        <v>900</v>
      </c>
      <c r="I252" s="63"/>
    </row>
    <row r="253" spans="1:9" s="45" customFormat="1" ht="18" customHeight="1">
      <c r="A253" s="109">
        <v>84</v>
      </c>
      <c r="B253" s="51" t="s">
        <v>387</v>
      </c>
      <c r="C253" s="46"/>
      <c r="D253" s="86"/>
      <c r="E253" s="48">
        <v>38108</v>
      </c>
      <c r="F253" s="47" t="s">
        <v>88</v>
      </c>
      <c r="G253" s="55">
        <f>1+1</f>
        <v>2</v>
      </c>
      <c r="H253" s="88">
        <v>286200</v>
      </c>
      <c r="I253" s="63" t="s">
        <v>388</v>
      </c>
    </row>
    <row r="254" spans="1:9" s="45" customFormat="1" ht="18" customHeight="1">
      <c r="A254" s="109">
        <v>85</v>
      </c>
      <c r="B254" s="51" t="s">
        <v>389</v>
      </c>
      <c r="C254" s="46"/>
      <c r="D254" s="86"/>
      <c r="E254" s="48">
        <v>38961</v>
      </c>
      <c r="F254" s="47" t="s">
        <v>88</v>
      </c>
      <c r="G254" s="47">
        <v>1</v>
      </c>
      <c r="H254" s="88">
        <v>247000</v>
      </c>
      <c r="I254" s="63"/>
    </row>
    <row r="255" spans="1:9" s="45" customFormat="1" ht="18" customHeight="1">
      <c r="A255" s="109">
        <v>86</v>
      </c>
      <c r="B255" s="54" t="s">
        <v>712</v>
      </c>
      <c r="C255" s="75" t="s">
        <v>713</v>
      </c>
      <c r="D255" s="86"/>
      <c r="E255" s="48">
        <v>38930</v>
      </c>
      <c r="F255" s="47" t="s">
        <v>43</v>
      </c>
      <c r="G255" s="47">
        <v>4</v>
      </c>
      <c r="H255" s="88">
        <v>324500</v>
      </c>
      <c r="I255" s="63"/>
    </row>
    <row r="256" spans="1:9" s="45" customFormat="1" ht="18" customHeight="1">
      <c r="A256" s="109">
        <v>87</v>
      </c>
      <c r="B256" s="51" t="s">
        <v>710</v>
      </c>
      <c r="C256" s="46" t="s">
        <v>711</v>
      </c>
      <c r="D256" s="86"/>
      <c r="E256" s="48">
        <v>38108</v>
      </c>
      <c r="F256" s="47" t="s">
        <v>43</v>
      </c>
      <c r="G256" s="47">
        <v>3</v>
      </c>
      <c r="H256" s="88">
        <v>210000</v>
      </c>
      <c r="I256" s="76" t="s">
        <v>748</v>
      </c>
    </row>
    <row r="257" spans="1:9" s="45" customFormat="1" ht="18" customHeight="1">
      <c r="A257" s="109">
        <v>88</v>
      </c>
      <c r="B257" s="51" t="s">
        <v>154</v>
      </c>
      <c r="C257" s="46" t="s">
        <v>685</v>
      </c>
      <c r="D257" s="86"/>
      <c r="E257" s="48">
        <v>38200</v>
      </c>
      <c r="F257" s="47" t="s">
        <v>43</v>
      </c>
      <c r="G257" s="47">
        <v>1</v>
      </c>
      <c r="H257" s="88">
        <v>428000</v>
      </c>
      <c r="I257" s="63"/>
    </row>
    <row r="258" spans="1:9" s="45" customFormat="1" ht="18" customHeight="1">
      <c r="A258" s="109">
        <v>89</v>
      </c>
      <c r="B258" s="51" t="s">
        <v>154</v>
      </c>
      <c r="C258" s="46" t="s">
        <v>708</v>
      </c>
      <c r="D258" s="86"/>
      <c r="E258" s="48">
        <v>39722</v>
      </c>
      <c r="F258" s="47" t="s">
        <v>43</v>
      </c>
      <c r="G258" s="47">
        <v>1</v>
      </c>
      <c r="H258" s="88">
        <v>387000</v>
      </c>
      <c r="I258" s="63"/>
    </row>
    <row r="259" spans="1:9" s="45" customFormat="1" ht="18" customHeight="1">
      <c r="A259" s="109">
        <v>90</v>
      </c>
      <c r="B259" s="51" t="s">
        <v>709</v>
      </c>
      <c r="C259" s="46"/>
      <c r="D259" s="86"/>
      <c r="E259" s="48">
        <v>39783</v>
      </c>
      <c r="F259" s="47" t="s">
        <v>88</v>
      </c>
      <c r="G259" s="47">
        <v>2</v>
      </c>
      <c r="H259" s="88">
        <v>380000</v>
      </c>
      <c r="I259" s="63"/>
    </row>
    <row r="260" spans="1:9" s="118" customFormat="1" ht="18" customHeight="1">
      <c r="A260" s="109">
        <v>91</v>
      </c>
      <c r="B260" s="120" t="s">
        <v>624</v>
      </c>
      <c r="C260" s="119" t="s">
        <v>691</v>
      </c>
      <c r="D260" s="86"/>
      <c r="E260" s="115">
        <v>38169</v>
      </c>
      <c r="F260" s="114" t="s">
        <v>88</v>
      </c>
      <c r="G260" s="114">
        <v>3</v>
      </c>
      <c r="H260" s="88">
        <v>522000</v>
      </c>
      <c r="I260" s="117"/>
    </row>
    <row r="261" spans="1:9" s="45" customFormat="1" ht="18" customHeight="1">
      <c r="A261" s="109">
        <v>92</v>
      </c>
      <c r="B261" s="51" t="s">
        <v>390</v>
      </c>
      <c r="C261" s="46" t="s">
        <v>391</v>
      </c>
      <c r="D261" s="86"/>
      <c r="E261" s="48">
        <v>38200</v>
      </c>
      <c r="F261" s="47" t="s">
        <v>43</v>
      </c>
      <c r="G261" s="47">
        <v>10</v>
      </c>
      <c r="H261" s="88">
        <v>29000</v>
      </c>
      <c r="I261" s="63"/>
    </row>
    <row r="262" spans="1:9" s="45" customFormat="1" ht="18" customHeight="1">
      <c r="A262" s="109">
        <v>93</v>
      </c>
      <c r="B262" s="51" t="s">
        <v>150</v>
      </c>
      <c r="C262" s="46" t="s">
        <v>648</v>
      </c>
      <c r="D262" s="86"/>
      <c r="E262" s="48">
        <v>38384</v>
      </c>
      <c r="F262" s="47" t="s">
        <v>91</v>
      </c>
      <c r="G262" s="47">
        <v>3</v>
      </c>
      <c r="H262" s="88">
        <v>35000</v>
      </c>
      <c r="I262" s="63"/>
    </row>
    <row r="263" spans="1:9" s="45" customFormat="1" ht="18" customHeight="1">
      <c r="A263" s="109">
        <v>94</v>
      </c>
      <c r="B263" s="51" t="s">
        <v>150</v>
      </c>
      <c r="C263" s="46" t="s">
        <v>649</v>
      </c>
      <c r="D263" s="86"/>
      <c r="E263" s="48">
        <v>38384</v>
      </c>
      <c r="F263" s="47" t="s">
        <v>91</v>
      </c>
      <c r="G263" s="47">
        <v>4</v>
      </c>
      <c r="H263" s="88">
        <v>18000</v>
      </c>
      <c r="I263" s="63"/>
    </row>
    <row r="264" spans="1:9" s="45" customFormat="1" ht="18" customHeight="1">
      <c r="A264" s="109">
        <v>95</v>
      </c>
      <c r="B264" s="51" t="s">
        <v>150</v>
      </c>
      <c r="C264" s="46" t="s">
        <v>686</v>
      </c>
      <c r="D264" s="86"/>
      <c r="E264" s="48">
        <v>38384</v>
      </c>
      <c r="F264" s="47" t="s">
        <v>91</v>
      </c>
      <c r="G264" s="47">
        <v>1</v>
      </c>
      <c r="H264" s="88">
        <v>9000</v>
      </c>
      <c r="I264" s="63"/>
    </row>
    <row r="265" spans="1:9" s="45" customFormat="1" ht="18" customHeight="1">
      <c r="A265" s="109">
        <v>96</v>
      </c>
      <c r="B265" s="51" t="s">
        <v>392</v>
      </c>
      <c r="C265" s="46"/>
      <c r="D265" s="86"/>
      <c r="E265" s="48">
        <v>38108</v>
      </c>
      <c r="F265" s="47" t="s">
        <v>43</v>
      </c>
      <c r="G265" s="47">
        <v>1</v>
      </c>
      <c r="H265" s="88">
        <v>30000</v>
      </c>
      <c r="I265" s="63"/>
    </row>
    <row r="266" spans="1:9" s="45" customFormat="1" ht="18" customHeight="1">
      <c r="A266" s="109">
        <v>97</v>
      </c>
      <c r="B266" s="51" t="s">
        <v>393</v>
      </c>
      <c r="C266" s="75" t="s">
        <v>769</v>
      </c>
      <c r="D266" s="86"/>
      <c r="E266" s="48">
        <v>38169</v>
      </c>
      <c r="F266" s="47" t="s">
        <v>43</v>
      </c>
      <c r="G266" s="47">
        <v>1</v>
      </c>
      <c r="H266" s="88">
        <v>800000</v>
      </c>
      <c r="I266" s="63"/>
    </row>
    <row r="267" spans="1:9" s="45" customFormat="1" ht="18" customHeight="1">
      <c r="A267" s="109">
        <v>98</v>
      </c>
      <c r="B267" s="51" t="s">
        <v>394</v>
      </c>
      <c r="C267" s="46"/>
      <c r="D267" s="86"/>
      <c r="E267" s="48">
        <v>38108</v>
      </c>
      <c r="F267" s="47" t="s">
        <v>88</v>
      </c>
      <c r="G267" s="47">
        <v>1</v>
      </c>
      <c r="H267" s="88">
        <v>6970000</v>
      </c>
      <c r="I267" s="63"/>
    </row>
    <row r="268" spans="1:9" s="45" customFormat="1" ht="18" customHeight="1">
      <c r="A268" s="109">
        <v>99</v>
      </c>
      <c r="B268" s="51" t="s">
        <v>395</v>
      </c>
      <c r="C268" s="46" t="s">
        <v>396</v>
      </c>
      <c r="D268" s="86"/>
      <c r="E268" s="48">
        <v>38108</v>
      </c>
      <c r="F268" s="47" t="s">
        <v>43</v>
      </c>
      <c r="G268" s="47">
        <v>1</v>
      </c>
      <c r="H268" s="88">
        <v>97000</v>
      </c>
      <c r="I268" s="63"/>
    </row>
    <row r="269" spans="1:9" s="45" customFormat="1" ht="18" customHeight="1">
      <c r="A269" s="109">
        <v>100</v>
      </c>
      <c r="B269" s="51" t="s">
        <v>408</v>
      </c>
      <c r="C269" s="75" t="s">
        <v>625</v>
      </c>
      <c r="D269" s="86"/>
      <c r="E269" s="48">
        <v>40300</v>
      </c>
      <c r="F269" s="47" t="s">
        <v>407</v>
      </c>
      <c r="G269" s="47">
        <v>2</v>
      </c>
      <c r="H269" s="88">
        <v>86000</v>
      </c>
      <c r="I269" s="63"/>
    </row>
    <row r="270" spans="1:9" s="45" customFormat="1" ht="18" customHeight="1">
      <c r="A270" s="109">
        <v>101</v>
      </c>
      <c r="B270" s="54" t="s">
        <v>770</v>
      </c>
      <c r="C270" s="75" t="s">
        <v>771</v>
      </c>
      <c r="D270" s="86"/>
      <c r="E270" s="48">
        <v>38840</v>
      </c>
      <c r="F270" s="55" t="s">
        <v>589</v>
      </c>
      <c r="G270" s="47">
        <v>1</v>
      </c>
      <c r="H270" s="88">
        <v>2300000</v>
      </c>
      <c r="I270" s="63"/>
    </row>
    <row r="271" spans="1:9" s="45" customFormat="1" ht="18" customHeight="1">
      <c r="A271" s="109"/>
      <c r="B271" s="51"/>
      <c r="C271" s="47"/>
      <c r="D271" s="86"/>
      <c r="E271" s="48"/>
      <c r="F271" s="47"/>
      <c r="G271" s="47"/>
      <c r="H271" s="88"/>
      <c r="I271" s="63"/>
    </row>
    <row r="272" spans="1:9" s="45" customFormat="1" ht="18" customHeight="1" thickBot="1">
      <c r="A272" s="163" t="s">
        <v>12</v>
      </c>
      <c r="B272" s="164"/>
      <c r="C272" s="164"/>
      <c r="D272" s="164"/>
      <c r="E272" s="60"/>
      <c r="F272" s="60"/>
      <c r="G272" s="60">
        <f>SUM(G6,G25:G87,G126,G188,G227,G237:G270)</f>
        <v>1113</v>
      </c>
      <c r="H272" s="99"/>
      <c r="I272" s="65"/>
    </row>
    <row r="273" spans="5:9" ht="13.5" customHeight="1">
      <c r="E273" s="123" t="s">
        <v>763</v>
      </c>
      <c r="F273" s="123"/>
      <c r="G273" s="123"/>
      <c r="H273" s="123"/>
      <c r="I273" s="123"/>
    </row>
    <row r="274" spans="5:9" ht="14.25" hidden="1" customHeight="1">
      <c r="E274" s="125"/>
      <c r="F274" s="125"/>
      <c r="G274" s="125"/>
      <c r="H274" s="125"/>
      <c r="I274" s="125"/>
    </row>
    <row r="275" spans="5:9" ht="14.25" hidden="1" customHeight="1">
      <c r="E275" s="125"/>
      <c r="F275" s="125"/>
      <c r="G275" s="125"/>
      <c r="H275" s="125"/>
      <c r="I275" s="125"/>
    </row>
  </sheetData>
  <autoFilter ref="A5:V270">
    <filterColumn colId="1"/>
    <filterColumn colId="13"/>
  </autoFilter>
  <mergeCells count="17">
    <mergeCell ref="A272:D272"/>
    <mergeCell ref="H126:H187"/>
    <mergeCell ref="H87:H125"/>
    <mergeCell ref="H227:H236"/>
    <mergeCell ref="H188:H226"/>
    <mergeCell ref="H6:H24"/>
    <mergeCell ref="E4:E5"/>
    <mergeCell ref="A4:A5"/>
    <mergeCell ref="B4:B5"/>
    <mergeCell ref="C4:C5"/>
    <mergeCell ref="D4:D5"/>
    <mergeCell ref="A1:I1"/>
    <mergeCell ref="A3:G3"/>
    <mergeCell ref="F4:F5"/>
    <mergeCell ref="G4:G5"/>
    <mergeCell ref="A2:I2"/>
    <mergeCell ref="I4:I5"/>
  </mergeCells>
  <phoneticPr fontId="3" type="noConversion"/>
  <printOptions horizontalCentered="1"/>
  <pageMargins left="0.15748031496062992" right="0" top="0.62992125984251968" bottom="0.39370078740157483" header="0.15748031496062992" footer="0.15748031496062992"/>
  <pageSetup paperSize="9" scale="92" orientation="portrait" r:id="rId1"/>
  <headerFooter scaleWithDoc="0"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2"/>
  <sheetViews>
    <sheetView tabSelected="1" view="pageBreakPreview" topLeftCell="A37" zoomScaleNormal="100" zoomScaleSheetLayoutView="100" workbookViewId="0">
      <selection activeCell="J51" sqref="J51"/>
    </sheetView>
  </sheetViews>
  <sheetFormatPr defaultRowHeight="11.25"/>
  <cols>
    <col min="1" max="1" width="7.5" style="37" customWidth="1"/>
    <col min="2" max="2" width="5.625" style="37" hidden="1" customWidth="1"/>
    <col min="3" max="3" width="20.375" style="37" customWidth="1"/>
    <col min="4" max="4" width="12.375" style="37" customWidth="1"/>
    <col min="5" max="5" width="8.125" style="37" customWidth="1"/>
    <col min="6" max="6" width="10.375" style="37" customWidth="1"/>
    <col min="7" max="7" width="8.5" style="37" hidden="1" customWidth="1"/>
    <col min="8" max="8" width="28.25" style="41" customWidth="1"/>
    <col min="9" max="16384" width="9" style="37"/>
  </cols>
  <sheetData>
    <row r="1" spans="1:8" s="35" customFormat="1" ht="30" customHeight="1">
      <c r="A1" s="169" t="s">
        <v>760</v>
      </c>
      <c r="B1" s="169"/>
      <c r="C1" s="169"/>
      <c r="D1" s="169"/>
      <c r="E1" s="169"/>
      <c r="F1" s="169"/>
      <c r="G1" s="169"/>
      <c r="H1" s="169"/>
    </row>
    <row r="2" spans="1:8" s="35" customFormat="1" ht="18" customHeight="1">
      <c r="A2" s="177"/>
      <c r="B2" s="177"/>
      <c r="C2" s="177"/>
      <c r="D2" s="177"/>
      <c r="E2" s="177"/>
      <c r="F2" s="177"/>
      <c r="G2" s="177"/>
      <c r="H2" s="177"/>
    </row>
    <row r="3" spans="1:8" ht="18" customHeight="1" thickBot="1">
      <c r="A3" s="170"/>
      <c r="B3" s="170"/>
      <c r="C3" s="170"/>
      <c r="D3" s="170"/>
      <c r="E3" s="170"/>
      <c r="F3" s="170"/>
      <c r="G3" s="36"/>
      <c r="H3" s="36"/>
    </row>
    <row r="4" spans="1:8" ht="18" customHeight="1">
      <c r="A4" s="175" t="s">
        <v>1</v>
      </c>
      <c r="B4" s="171" t="s">
        <v>21</v>
      </c>
      <c r="C4" s="171" t="s">
        <v>22</v>
      </c>
      <c r="D4" s="171" t="s">
        <v>23</v>
      </c>
      <c r="E4" s="171" t="s">
        <v>6</v>
      </c>
      <c r="F4" s="171" t="s">
        <v>7</v>
      </c>
      <c r="G4" s="66"/>
      <c r="H4" s="173" t="s">
        <v>10</v>
      </c>
    </row>
    <row r="5" spans="1:8" ht="18" customHeight="1">
      <c r="A5" s="176"/>
      <c r="B5" s="172"/>
      <c r="C5" s="172"/>
      <c r="D5" s="172"/>
      <c r="E5" s="172"/>
      <c r="F5" s="172"/>
      <c r="G5" s="61" t="s">
        <v>11</v>
      </c>
      <c r="H5" s="174"/>
    </row>
    <row r="6" spans="1:8" ht="18" customHeight="1">
      <c r="A6" s="67">
        <v>1</v>
      </c>
      <c r="B6" s="61"/>
      <c r="C6" s="38" t="s">
        <v>24</v>
      </c>
      <c r="D6" s="39"/>
      <c r="E6" s="39" t="s">
        <v>25</v>
      </c>
      <c r="F6" s="61">
        <v>42</v>
      </c>
      <c r="G6" s="40"/>
      <c r="H6" s="68" t="s">
        <v>772</v>
      </c>
    </row>
    <row r="7" spans="1:8" ht="18" customHeight="1">
      <c r="A7" s="67">
        <v>2</v>
      </c>
      <c r="B7" s="61"/>
      <c r="C7" s="79" t="s">
        <v>630</v>
      </c>
      <c r="D7" s="39"/>
      <c r="E7" s="39" t="s">
        <v>25</v>
      </c>
      <c r="F7" s="74">
        <v>1</v>
      </c>
      <c r="G7" s="40"/>
      <c r="H7" s="68" t="s">
        <v>773</v>
      </c>
    </row>
    <row r="8" spans="1:8" ht="18" customHeight="1">
      <c r="A8" s="67">
        <v>3</v>
      </c>
      <c r="B8" s="61"/>
      <c r="C8" s="38" t="s">
        <v>26</v>
      </c>
      <c r="D8" s="39"/>
      <c r="E8" s="39" t="s">
        <v>27</v>
      </c>
      <c r="F8" s="61">
        <v>2</v>
      </c>
      <c r="G8" s="40">
        <v>150</v>
      </c>
      <c r="H8" s="68" t="s">
        <v>774</v>
      </c>
    </row>
    <row r="9" spans="1:8" ht="18" customHeight="1">
      <c r="A9" s="67">
        <v>4</v>
      </c>
      <c r="B9" s="61"/>
      <c r="C9" s="38" t="s">
        <v>28</v>
      </c>
      <c r="D9" s="39"/>
      <c r="E9" s="39" t="s">
        <v>29</v>
      </c>
      <c r="F9" s="61">
        <v>1</v>
      </c>
      <c r="G9" s="40">
        <v>300</v>
      </c>
      <c r="H9" s="68" t="s">
        <v>628</v>
      </c>
    </row>
    <row r="10" spans="1:8" ht="18" customHeight="1">
      <c r="A10" s="67">
        <v>5</v>
      </c>
      <c r="B10" s="61"/>
      <c r="C10" s="38" t="s">
        <v>30</v>
      </c>
      <c r="D10" s="39"/>
      <c r="E10" s="39" t="s">
        <v>27</v>
      </c>
      <c r="F10" s="61">
        <v>1</v>
      </c>
      <c r="G10" s="40">
        <v>500</v>
      </c>
      <c r="H10" s="68" t="s">
        <v>627</v>
      </c>
    </row>
    <row r="11" spans="1:8" ht="18" customHeight="1">
      <c r="A11" s="67">
        <v>6</v>
      </c>
      <c r="B11" s="61"/>
      <c r="C11" s="38" t="s">
        <v>31</v>
      </c>
      <c r="D11" s="39"/>
      <c r="E11" s="39" t="s">
        <v>27</v>
      </c>
      <c r="F11" s="61">
        <v>1</v>
      </c>
      <c r="G11" s="40">
        <v>1000</v>
      </c>
      <c r="H11" s="68"/>
    </row>
    <row r="12" spans="1:8" ht="18" customHeight="1">
      <c r="A12" s="67">
        <v>7</v>
      </c>
      <c r="B12" s="61"/>
      <c r="C12" s="58" t="s">
        <v>32</v>
      </c>
      <c r="D12" s="39"/>
      <c r="E12" s="39" t="s">
        <v>27</v>
      </c>
      <c r="F12" s="61">
        <v>2</v>
      </c>
      <c r="G12" s="40">
        <v>350</v>
      </c>
      <c r="H12" s="68" t="s">
        <v>627</v>
      </c>
    </row>
    <row r="13" spans="1:8" ht="18" customHeight="1">
      <c r="A13" s="67">
        <v>8</v>
      </c>
      <c r="B13" s="61"/>
      <c r="C13" s="58" t="s">
        <v>33</v>
      </c>
      <c r="D13" s="39"/>
      <c r="E13" s="39" t="s">
        <v>29</v>
      </c>
      <c r="F13" s="61">
        <v>2</v>
      </c>
      <c r="G13" s="40">
        <v>400</v>
      </c>
      <c r="H13" s="68" t="s">
        <v>627</v>
      </c>
    </row>
    <row r="14" spans="1:8" ht="18" customHeight="1">
      <c r="A14" s="67">
        <v>9</v>
      </c>
      <c r="B14" s="61"/>
      <c r="C14" s="38" t="s">
        <v>34</v>
      </c>
      <c r="D14" s="39" t="s">
        <v>35</v>
      </c>
      <c r="E14" s="39" t="s">
        <v>25</v>
      </c>
      <c r="F14" s="61">
        <v>1</v>
      </c>
      <c r="G14" s="40">
        <v>5000</v>
      </c>
      <c r="H14" s="68" t="s">
        <v>627</v>
      </c>
    </row>
    <row r="15" spans="1:8" ht="18" customHeight="1">
      <c r="A15" s="67">
        <v>10</v>
      </c>
      <c r="B15" s="61"/>
      <c r="C15" s="38" t="s">
        <v>36</v>
      </c>
      <c r="D15" s="39"/>
      <c r="E15" s="39" t="s">
        <v>29</v>
      </c>
      <c r="F15" s="61">
        <v>1</v>
      </c>
      <c r="G15" s="40">
        <v>1200</v>
      </c>
      <c r="H15" s="68" t="s">
        <v>627</v>
      </c>
    </row>
    <row r="16" spans="1:8" ht="18" customHeight="1">
      <c r="A16" s="67">
        <v>11</v>
      </c>
      <c r="B16" s="61"/>
      <c r="C16" s="38" t="s">
        <v>37</v>
      </c>
      <c r="D16" s="39" t="s">
        <v>38</v>
      </c>
      <c r="E16" s="39" t="s">
        <v>29</v>
      </c>
      <c r="F16" s="61">
        <v>1</v>
      </c>
      <c r="G16" s="40">
        <v>13800</v>
      </c>
      <c r="H16" s="68" t="s">
        <v>627</v>
      </c>
    </row>
    <row r="17" spans="1:8" ht="18" customHeight="1">
      <c r="A17" s="67">
        <v>12</v>
      </c>
      <c r="B17" s="61"/>
      <c r="C17" s="38" t="s">
        <v>39</v>
      </c>
      <c r="D17" s="39" t="s">
        <v>40</v>
      </c>
      <c r="E17" s="39" t="s">
        <v>25</v>
      </c>
      <c r="F17" s="61">
        <v>1</v>
      </c>
      <c r="G17" s="40">
        <v>4200</v>
      </c>
      <c r="H17" s="69"/>
    </row>
    <row r="18" spans="1:8" ht="18" customHeight="1">
      <c r="A18" s="67">
        <v>13</v>
      </c>
      <c r="B18" s="61"/>
      <c r="C18" s="38" t="s">
        <v>39</v>
      </c>
      <c r="D18" s="39" t="s">
        <v>41</v>
      </c>
      <c r="E18" s="39" t="s">
        <v>25</v>
      </c>
      <c r="F18" s="61">
        <v>1</v>
      </c>
      <c r="G18" s="40">
        <v>4000</v>
      </c>
      <c r="H18" s="69"/>
    </row>
    <row r="19" spans="1:8" ht="18" customHeight="1">
      <c r="A19" s="67">
        <v>14</v>
      </c>
      <c r="B19" s="61"/>
      <c r="C19" s="38" t="s">
        <v>34</v>
      </c>
      <c r="D19" s="39" t="s">
        <v>42</v>
      </c>
      <c r="E19" s="39" t="s">
        <v>43</v>
      </c>
      <c r="F19" s="61">
        <v>1</v>
      </c>
      <c r="G19" s="40">
        <v>5000</v>
      </c>
      <c r="H19" s="69" t="s">
        <v>44</v>
      </c>
    </row>
    <row r="20" spans="1:8" ht="18" customHeight="1">
      <c r="A20" s="67">
        <v>15</v>
      </c>
      <c r="B20" s="61"/>
      <c r="C20" s="38" t="s">
        <v>45</v>
      </c>
      <c r="D20" s="39"/>
      <c r="E20" s="39" t="s">
        <v>27</v>
      </c>
      <c r="F20" s="61">
        <v>1</v>
      </c>
      <c r="G20" s="40">
        <v>2000</v>
      </c>
      <c r="H20" s="69"/>
    </row>
    <row r="21" spans="1:8" ht="18" customHeight="1">
      <c r="A21" s="67">
        <v>16</v>
      </c>
      <c r="B21" s="61"/>
      <c r="C21" s="38" t="s">
        <v>30</v>
      </c>
      <c r="D21" s="39"/>
      <c r="E21" s="39" t="s">
        <v>27</v>
      </c>
      <c r="F21" s="61">
        <v>2</v>
      </c>
      <c r="G21" s="40">
        <v>1100</v>
      </c>
      <c r="H21" s="69"/>
    </row>
    <row r="22" spans="1:8" ht="18" customHeight="1">
      <c r="A22" s="67">
        <v>17</v>
      </c>
      <c r="B22" s="61"/>
      <c r="C22" s="38" t="s">
        <v>46</v>
      </c>
      <c r="D22" s="39"/>
      <c r="E22" s="39" t="s">
        <v>29</v>
      </c>
      <c r="F22" s="61">
        <v>1</v>
      </c>
      <c r="G22" s="40">
        <v>700</v>
      </c>
      <c r="H22" s="69"/>
    </row>
    <row r="23" spans="1:8" ht="18" customHeight="1">
      <c r="A23" s="67">
        <v>18</v>
      </c>
      <c r="B23" s="61"/>
      <c r="C23" s="38" t="s">
        <v>47</v>
      </c>
      <c r="D23" s="39"/>
      <c r="E23" s="39" t="s">
        <v>48</v>
      </c>
      <c r="F23" s="61">
        <v>1</v>
      </c>
      <c r="G23" s="40">
        <v>2800</v>
      </c>
      <c r="H23" s="69"/>
    </row>
    <row r="24" spans="1:8" ht="18" customHeight="1">
      <c r="A24" s="67">
        <v>19</v>
      </c>
      <c r="B24" s="61"/>
      <c r="C24" s="38" t="s">
        <v>49</v>
      </c>
      <c r="D24" s="39"/>
      <c r="E24" s="39" t="s">
        <v>48</v>
      </c>
      <c r="F24" s="61">
        <v>1</v>
      </c>
      <c r="G24" s="40">
        <v>4200</v>
      </c>
      <c r="H24" s="69"/>
    </row>
    <row r="25" spans="1:8" ht="18" customHeight="1">
      <c r="A25" s="67">
        <v>20</v>
      </c>
      <c r="B25" s="61"/>
      <c r="C25" s="38" t="s">
        <v>50</v>
      </c>
      <c r="D25" s="39"/>
      <c r="E25" s="39" t="s">
        <v>29</v>
      </c>
      <c r="F25" s="61">
        <v>1</v>
      </c>
      <c r="G25" s="40">
        <v>200</v>
      </c>
      <c r="H25" s="69"/>
    </row>
    <row r="26" spans="1:8" ht="18" customHeight="1">
      <c r="A26" s="67">
        <v>21</v>
      </c>
      <c r="B26" s="61"/>
      <c r="C26" s="38" t="s">
        <v>51</v>
      </c>
      <c r="D26" s="39"/>
      <c r="E26" s="39" t="s">
        <v>29</v>
      </c>
      <c r="F26" s="61">
        <v>1</v>
      </c>
      <c r="G26" s="40">
        <v>4800</v>
      </c>
      <c r="H26" s="69"/>
    </row>
    <row r="27" spans="1:8" ht="18" customHeight="1">
      <c r="A27" s="67">
        <v>22</v>
      </c>
      <c r="B27" s="61"/>
      <c r="C27" s="38" t="s">
        <v>52</v>
      </c>
      <c r="D27" s="39"/>
      <c r="E27" s="39" t="s">
        <v>25</v>
      </c>
      <c r="F27" s="61">
        <v>1</v>
      </c>
      <c r="G27" s="40">
        <v>3500</v>
      </c>
      <c r="H27" s="69"/>
    </row>
    <row r="28" spans="1:8" ht="18" customHeight="1">
      <c r="A28" s="67">
        <v>23</v>
      </c>
      <c r="B28" s="61"/>
      <c r="C28" s="38" t="s">
        <v>32</v>
      </c>
      <c r="D28" s="39"/>
      <c r="E28" s="39" t="s">
        <v>27</v>
      </c>
      <c r="F28" s="61">
        <v>2</v>
      </c>
      <c r="G28" s="40">
        <v>350</v>
      </c>
      <c r="H28" s="69" t="s">
        <v>53</v>
      </c>
    </row>
    <row r="29" spans="1:8" ht="18" customHeight="1">
      <c r="A29" s="67">
        <v>24</v>
      </c>
      <c r="B29" s="61"/>
      <c r="C29" s="38" t="s">
        <v>30</v>
      </c>
      <c r="D29" s="39"/>
      <c r="E29" s="39" t="s">
        <v>27</v>
      </c>
      <c r="F29" s="61">
        <v>3</v>
      </c>
      <c r="G29" s="40">
        <v>500</v>
      </c>
      <c r="H29" s="69"/>
    </row>
    <row r="30" spans="1:8" ht="18" customHeight="1">
      <c r="A30" s="67">
        <v>25</v>
      </c>
      <c r="B30" s="61"/>
      <c r="C30" s="38" t="s">
        <v>46</v>
      </c>
      <c r="D30" s="39"/>
      <c r="E30" s="39" t="s">
        <v>29</v>
      </c>
      <c r="F30" s="61">
        <v>1</v>
      </c>
      <c r="G30" s="40">
        <v>700</v>
      </c>
      <c r="H30" s="69"/>
    </row>
    <row r="31" spans="1:8" ht="18" customHeight="1">
      <c r="A31" s="67">
        <v>26</v>
      </c>
      <c r="B31" s="61"/>
      <c r="C31" s="79" t="s">
        <v>629</v>
      </c>
      <c r="D31" s="39"/>
      <c r="E31" s="39" t="s">
        <v>29</v>
      </c>
      <c r="F31" s="61">
        <v>1</v>
      </c>
      <c r="G31" s="40">
        <v>650</v>
      </c>
      <c r="H31" s="69"/>
    </row>
    <row r="32" spans="1:8" ht="18" customHeight="1">
      <c r="A32" s="67">
        <v>27</v>
      </c>
      <c r="B32" s="61"/>
      <c r="C32" s="38" t="s">
        <v>54</v>
      </c>
      <c r="D32" s="39"/>
      <c r="E32" s="39" t="s">
        <v>27</v>
      </c>
      <c r="F32" s="61">
        <v>1</v>
      </c>
      <c r="G32" s="40">
        <v>200</v>
      </c>
      <c r="H32" s="69"/>
    </row>
    <row r="33" spans="1:8" ht="18" customHeight="1">
      <c r="A33" s="67">
        <v>28</v>
      </c>
      <c r="B33" s="61"/>
      <c r="C33" s="38" t="s">
        <v>55</v>
      </c>
      <c r="D33" s="39"/>
      <c r="E33" s="39" t="s">
        <v>25</v>
      </c>
      <c r="F33" s="61">
        <v>1</v>
      </c>
      <c r="G33" s="40">
        <v>2500</v>
      </c>
      <c r="H33" s="69"/>
    </row>
    <row r="34" spans="1:8" ht="18" customHeight="1">
      <c r="A34" s="67">
        <v>29</v>
      </c>
      <c r="B34" s="61"/>
      <c r="C34" s="38" t="s">
        <v>30</v>
      </c>
      <c r="D34" s="39"/>
      <c r="E34" s="39" t="s">
        <v>27</v>
      </c>
      <c r="F34" s="61">
        <v>2</v>
      </c>
      <c r="G34" s="40">
        <v>500</v>
      </c>
      <c r="H34" s="69" t="s">
        <v>56</v>
      </c>
    </row>
    <row r="35" spans="1:8" ht="18" customHeight="1">
      <c r="A35" s="67">
        <v>30</v>
      </c>
      <c r="B35" s="61"/>
      <c r="C35" s="38" t="s">
        <v>50</v>
      </c>
      <c r="D35" s="39"/>
      <c r="E35" s="39" t="s">
        <v>29</v>
      </c>
      <c r="F35" s="61">
        <v>1</v>
      </c>
      <c r="G35" s="40">
        <v>200</v>
      </c>
      <c r="H35" s="69"/>
    </row>
    <row r="36" spans="1:8" ht="18" customHeight="1">
      <c r="A36" s="67">
        <v>31</v>
      </c>
      <c r="B36" s="61"/>
      <c r="C36" s="38" t="s">
        <v>32</v>
      </c>
      <c r="D36" s="39"/>
      <c r="E36" s="39" t="s">
        <v>27</v>
      </c>
      <c r="F36" s="61">
        <v>1</v>
      </c>
      <c r="G36" s="40">
        <v>350</v>
      </c>
      <c r="H36" s="69"/>
    </row>
    <row r="37" spans="1:8" ht="18" customHeight="1">
      <c r="A37" s="67">
        <v>32</v>
      </c>
      <c r="B37" s="61"/>
      <c r="C37" s="38" t="s">
        <v>57</v>
      </c>
      <c r="D37" s="39"/>
      <c r="E37" s="39" t="s">
        <v>27</v>
      </c>
      <c r="F37" s="61">
        <v>3</v>
      </c>
      <c r="G37" s="40">
        <v>150</v>
      </c>
      <c r="H37" s="69"/>
    </row>
    <row r="38" spans="1:8" ht="18" customHeight="1">
      <c r="A38" s="67">
        <v>33</v>
      </c>
      <c r="B38" s="61"/>
      <c r="C38" s="38" t="s">
        <v>55</v>
      </c>
      <c r="D38" s="39"/>
      <c r="E38" s="39" t="s">
        <v>25</v>
      </c>
      <c r="F38" s="61">
        <v>1</v>
      </c>
      <c r="G38" s="40">
        <v>2500</v>
      </c>
      <c r="H38" s="69"/>
    </row>
    <row r="39" spans="1:8" ht="18" customHeight="1">
      <c r="A39" s="67">
        <v>34</v>
      </c>
      <c r="B39" s="61"/>
      <c r="C39" s="79" t="s">
        <v>33</v>
      </c>
      <c r="D39" s="39"/>
      <c r="E39" s="39" t="s">
        <v>29</v>
      </c>
      <c r="F39" s="61">
        <v>2</v>
      </c>
      <c r="G39" s="40">
        <v>650</v>
      </c>
      <c r="H39" s="69"/>
    </row>
    <row r="40" spans="1:8" ht="18" customHeight="1">
      <c r="A40" s="67">
        <v>35</v>
      </c>
      <c r="B40" s="61"/>
      <c r="C40" s="38" t="s">
        <v>52</v>
      </c>
      <c r="D40" s="39"/>
      <c r="E40" s="39" t="s">
        <v>25</v>
      </c>
      <c r="F40" s="61">
        <v>1</v>
      </c>
      <c r="G40" s="40">
        <v>3500</v>
      </c>
      <c r="H40" s="69"/>
    </row>
    <row r="41" spans="1:8" ht="18" customHeight="1">
      <c r="A41" s="67">
        <v>36</v>
      </c>
      <c r="B41" s="61"/>
      <c r="C41" s="38" t="s">
        <v>58</v>
      </c>
      <c r="D41" s="39"/>
      <c r="E41" s="39" t="s">
        <v>27</v>
      </c>
      <c r="F41" s="61">
        <v>1</v>
      </c>
      <c r="G41" s="40">
        <v>200</v>
      </c>
      <c r="H41" s="69"/>
    </row>
    <row r="42" spans="1:8" ht="18" customHeight="1">
      <c r="A42" s="67">
        <v>37</v>
      </c>
      <c r="B42" s="61"/>
      <c r="C42" s="38" t="s">
        <v>59</v>
      </c>
      <c r="D42" s="39"/>
      <c r="E42" s="39" t="s">
        <v>27</v>
      </c>
      <c r="F42" s="61">
        <v>1</v>
      </c>
      <c r="G42" s="40">
        <v>1200</v>
      </c>
      <c r="H42" s="69" t="s">
        <v>60</v>
      </c>
    </row>
    <row r="43" spans="1:8" ht="18" customHeight="1">
      <c r="A43" s="67">
        <v>38</v>
      </c>
      <c r="B43" s="61"/>
      <c r="C43" s="38" t="s">
        <v>30</v>
      </c>
      <c r="D43" s="39"/>
      <c r="E43" s="39" t="s">
        <v>27</v>
      </c>
      <c r="F43" s="61">
        <v>1</v>
      </c>
      <c r="G43" s="40">
        <v>500</v>
      </c>
      <c r="H43" s="69"/>
    </row>
    <row r="44" spans="1:8" ht="18" customHeight="1">
      <c r="A44" s="67">
        <v>39</v>
      </c>
      <c r="B44" s="61"/>
      <c r="C44" s="38" t="s">
        <v>50</v>
      </c>
      <c r="D44" s="39"/>
      <c r="E44" s="39" t="s">
        <v>29</v>
      </c>
      <c r="F44" s="61">
        <v>1</v>
      </c>
      <c r="G44" s="40">
        <v>200</v>
      </c>
      <c r="H44" s="69"/>
    </row>
    <row r="45" spans="1:8" ht="18" customHeight="1">
      <c r="A45" s="67">
        <v>40</v>
      </c>
      <c r="B45" s="61"/>
      <c r="C45" s="38" t="s">
        <v>33</v>
      </c>
      <c r="D45" s="39"/>
      <c r="E45" s="39" t="s">
        <v>29</v>
      </c>
      <c r="F45" s="61">
        <v>3</v>
      </c>
      <c r="G45" s="40">
        <v>650</v>
      </c>
      <c r="H45" s="69"/>
    </row>
    <row r="46" spans="1:8" ht="18" customHeight="1">
      <c r="A46" s="67">
        <v>41</v>
      </c>
      <c r="B46" s="61"/>
      <c r="C46" s="38" t="s">
        <v>32</v>
      </c>
      <c r="D46" s="39"/>
      <c r="E46" s="39" t="s">
        <v>27</v>
      </c>
      <c r="F46" s="61">
        <v>1</v>
      </c>
      <c r="G46" s="40">
        <v>350</v>
      </c>
      <c r="H46" s="69"/>
    </row>
    <row r="47" spans="1:8" ht="18" customHeight="1">
      <c r="A47" s="67">
        <v>42</v>
      </c>
      <c r="B47" s="61"/>
      <c r="C47" s="38" t="s">
        <v>52</v>
      </c>
      <c r="D47" s="39"/>
      <c r="E47" s="39" t="s">
        <v>25</v>
      </c>
      <c r="F47" s="61">
        <v>1</v>
      </c>
      <c r="G47" s="40">
        <v>3500</v>
      </c>
      <c r="H47" s="69"/>
    </row>
    <row r="48" spans="1:8" ht="18" customHeight="1">
      <c r="A48" s="67">
        <v>43</v>
      </c>
      <c r="B48" s="61"/>
      <c r="C48" s="38" t="s">
        <v>61</v>
      </c>
      <c r="D48" s="39"/>
      <c r="E48" s="39" t="s">
        <v>25</v>
      </c>
      <c r="F48" s="61">
        <v>1</v>
      </c>
      <c r="G48" s="40">
        <v>1100</v>
      </c>
      <c r="H48" s="69"/>
    </row>
    <row r="49" spans="1:8" ht="18" customHeight="1">
      <c r="A49" s="67">
        <v>44</v>
      </c>
      <c r="B49" s="61"/>
      <c r="C49" s="38" t="s">
        <v>62</v>
      </c>
      <c r="D49" s="39"/>
      <c r="E49" s="39" t="s">
        <v>27</v>
      </c>
      <c r="F49" s="61">
        <v>1</v>
      </c>
      <c r="G49" s="40">
        <v>150</v>
      </c>
      <c r="H49" s="69"/>
    </row>
    <row r="50" spans="1:8" ht="18" customHeight="1">
      <c r="A50" s="67">
        <v>45</v>
      </c>
      <c r="B50" s="61"/>
      <c r="C50" s="38" t="s">
        <v>55</v>
      </c>
      <c r="D50" s="39"/>
      <c r="E50" s="39" t="s">
        <v>25</v>
      </c>
      <c r="F50" s="61">
        <v>1</v>
      </c>
      <c r="G50" s="40">
        <v>2500</v>
      </c>
      <c r="H50" s="69"/>
    </row>
    <row r="51" spans="1:8" ht="18" customHeight="1">
      <c r="A51" s="67">
        <v>46</v>
      </c>
      <c r="B51" s="61"/>
      <c r="C51" s="38" t="s">
        <v>63</v>
      </c>
      <c r="D51" s="39"/>
      <c r="E51" s="39" t="s">
        <v>25</v>
      </c>
      <c r="F51" s="61">
        <v>1</v>
      </c>
      <c r="G51" s="40">
        <v>5000</v>
      </c>
      <c r="H51" s="69" t="s">
        <v>64</v>
      </c>
    </row>
    <row r="52" spans="1:8" ht="18" customHeight="1">
      <c r="A52" s="67">
        <v>47</v>
      </c>
      <c r="B52" s="61"/>
      <c r="C52" s="38" t="s">
        <v>58</v>
      </c>
      <c r="D52" s="39"/>
      <c r="E52" s="39" t="s">
        <v>27</v>
      </c>
      <c r="F52" s="61">
        <v>1</v>
      </c>
      <c r="G52" s="40">
        <v>200</v>
      </c>
      <c r="H52" s="69"/>
    </row>
    <row r="53" spans="1:8" ht="18" customHeight="1">
      <c r="A53" s="67">
        <v>48</v>
      </c>
      <c r="B53" s="61"/>
      <c r="C53" s="38" t="s">
        <v>65</v>
      </c>
      <c r="D53" s="39"/>
      <c r="E53" s="39" t="s">
        <v>25</v>
      </c>
      <c r="F53" s="61">
        <v>1</v>
      </c>
      <c r="G53" s="40">
        <v>11000</v>
      </c>
      <c r="H53" s="69"/>
    </row>
    <row r="54" spans="1:8" ht="18" customHeight="1">
      <c r="A54" s="67">
        <v>49</v>
      </c>
      <c r="B54" s="61"/>
      <c r="C54" s="38" t="s">
        <v>59</v>
      </c>
      <c r="D54" s="39"/>
      <c r="E54" s="39" t="s">
        <v>27</v>
      </c>
      <c r="F54" s="61">
        <v>1</v>
      </c>
      <c r="G54" s="40">
        <v>1200</v>
      </c>
      <c r="H54" s="69"/>
    </row>
    <row r="55" spans="1:8" ht="18" customHeight="1">
      <c r="A55" s="67">
        <v>50</v>
      </c>
      <c r="B55" s="61"/>
      <c r="C55" s="38" t="s">
        <v>30</v>
      </c>
      <c r="D55" s="39"/>
      <c r="E55" s="39" t="s">
        <v>27</v>
      </c>
      <c r="F55" s="61">
        <v>2</v>
      </c>
      <c r="G55" s="40">
        <v>500</v>
      </c>
      <c r="H55" s="69"/>
    </row>
    <row r="56" spans="1:8" s="136" customFormat="1" ht="18" customHeight="1">
      <c r="A56" s="130">
        <v>51</v>
      </c>
      <c r="B56" s="131"/>
      <c r="C56" s="132" t="s">
        <v>66</v>
      </c>
      <c r="D56" s="133"/>
      <c r="E56" s="133" t="s">
        <v>29</v>
      </c>
      <c r="F56" s="131">
        <v>1</v>
      </c>
      <c r="G56" s="134"/>
      <c r="H56" s="135"/>
    </row>
    <row r="57" spans="1:8" ht="18" customHeight="1">
      <c r="A57" s="67">
        <v>52</v>
      </c>
      <c r="B57" s="61"/>
      <c r="C57" s="38" t="s">
        <v>32</v>
      </c>
      <c r="D57" s="39"/>
      <c r="E57" s="39" t="s">
        <v>27</v>
      </c>
      <c r="F57" s="61">
        <v>5</v>
      </c>
      <c r="G57" s="40">
        <v>350</v>
      </c>
      <c r="H57" s="69"/>
    </row>
    <row r="58" spans="1:8" ht="18" customHeight="1">
      <c r="A58" s="67">
        <v>53</v>
      </c>
      <c r="B58" s="61"/>
      <c r="C58" s="38" t="s">
        <v>67</v>
      </c>
      <c r="D58" s="39"/>
      <c r="E58" s="39" t="s">
        <v>27</v>
      </c>
      <c r="F58" s="61">
        <v>4</v>
      </c>
      <c r="G58" s="40">
        <v>150</v>
      </c>
      <c r="H58" s="69"/>
    </row>
    <row r="59" spans="1:8" ht="18" customHeight="1">
      <c r="A59" s="67">
        <v>54</v>
      </c>
      <c r="B59" s="61"/>
      <c r="C59" s="38" t="s">
        <v>33</v>
      </c>
      <c r="D59" s="39"/>
      <c r="E59" s="39" t="s">
        <v>29</v>
      </c>
      <c r="F59" s="61">
        <v>3</v>
      </c>
      <c r="G59" s="40">
        <v>650</v>
      </c>
      <c r="H59" s="69"/>
    </row>
    <row r="60" spans="1:8" ht="18" customHeight="1">
      <c r="A60" s="67">
        <v>55</v>
      </c>
      <c r="B60" s="61"/>
      <c r="C60" s="38" t="s">
        <v>52</v>
      </c>
      <c r="D60" s="39"/>
      <c r="E60" s="39" t="s">
        <v>25</v>
      </c>
      <c r="F60" s="61">
        <v>2</v>
      </c>
      <c r="G60" s="40">
        <v>3500</v>
      </c>
      <c r="H60" s="69"/>
    </row>
    <row r="61" spans="1:8" ht="18" customHeight="1">
      <c r="A61" s="67">
        <v>56</v>
      </c>
      <c r="B61" s="61"/>
      <c r="C61" s="38" t="s">
        <v>68</v>
      </c>
      <c r="D61" s="39"/>
      <c r="E61" s="39" t="s">
        <v>25</v>
      </c>
      <c r="F61" s="61">
        <v>1</v>
      </c>
      <c r="G61" s="40">
        <v>1100</v>
      </c>
      <c r="H61" s="69"/>
    </row>
    <row r="62" spans="1:8" ht="18" customHeight="1">
      <c r="A62" s="67">
        <v>57</v>
      </c>
      <c r="B62" s="61"/>
      <c r="C62" s="38" t="s">
        <v>32</v>
      </c>
      <c r="D62" s="39"/>
      <c r="E62" s="39" t="s">
        <v>27</v>
      </c>
      <c r="F62" s="61">
        <v>3</v>
      </c>
      <c r="G62" s="40">
        <v>350</v>
      </c>
      <c r="H62" s="69" t="s">
        <v>69</v>
      </c>
    </row>
    <row r="63" spans="1:8" ht="18" customHeight="1">
      <c r="A63" s="67">
        <v>58</v>
      </c>
      <c r="B63" s="61"/>
      <c r="C63" s="38" t="s">
        <v>30</v>
      </c>
      <c r="D63" s="39"/>
      <c r="E63" s="39" t="s">
        <v>27</v>
      </c>
      <c r="F63" s="61">
        <v>3</v>
      </c>
      <c r="G63" s="40">
        <v>500</v>
      </c>
      <c r="H63" s="69"/>
    </row>
    <row r="64" spans="1:8" ht="18" customHeight="1">
      <c r="A64" s="67">
        <v>59</v>
      </c>
      <c r="B64" s="61"/>
      <c r="C64" s="38" t="s">
        <v>33</v>
      </c>
      <c r="D64" s="39"/>
      <c r="E64" s="39" t="s">
        <v>29</v>
      </c>
      <c r="F64" s="61">
        <v>6</v>
      </c>
      <c r="G64" s="40">
        <v>650</v>
      </c>
      <c r="H64" s="69"/>
    </row>
    <row r="65" spans="1:8" ht="18" customHeight="1">
      <c r="A65" s="67">
        <v>60</v>
      </c>
      <c r="B65" s="61"/>
      <c r="C65" s="38" t="s">
        <v>65</v>
      </c>
      <c r="D65" s="39"/>
      <c r="E65" s="39" t="s">
        <v>25</v>
      </c>
      <c r="F65" s="61">
        <v>1</v>
      </c>
      <c r="G65" s="40">
        <v>11000</v>
      </c>
      <c r="H65" s="69"/>
    </row>
    <row r="66" spans="1:8" ht="18" customHeight="1">
      <c r="A66" s="67">
        <v>61</v>
      </c>
      <c r="B66" s="61"/>
      <c r="C66" s="38" t="s">
        <v>52</v>
      </c>
      <c r="D66" s="39"/>
      <c r="E66" s="39" t="s">
        <v>25</v>
      </c>
      <c r="F66" s="61">
        <v>1</v>
      </c>
      <c r="G66" s="40">
        <v>3500</v>
      </c>
      <c r="H66" s="69"/>
    </row>
    <row r="67" spans="1:8" ht="18" customHeight="1">
      <c r="A67" s="67">
        <v>62</v>
      </c>
      <c r="B67" s="61"/>
      <c r="C67" s="38" t="s">
        <v>70</v>
      </c>
      <c r="D67" s="39"/>
      <c r="E67" s="39" t="s">
        <v>25</v>
      </c>
      <c r="F67" s="61">
        <v>1</v>
      </c>
      <c r="G67" s="40">
        <v>1450</v>
      </c>
      <c r="H67" s="69"/>
    </row>
    <row r="68" spans="1:8" ht="18" customHeight="1">
      <c r="A68" s="67">
        <v>63</v>
      </c>
      <c r="B68" s="61"/>
      <c r="C68" s="38" t="s">
        <v>55</v>
      </c>
      <c r="D68" s="39"/>
      <c r="E68" s="39" t="s">
        <v>25</v>
      </c>
      <c r="F68" s="61">
        <v>1</v>
      </c>
      <c r="G68" s="40">
        <v>2500</v>
      </c>
      <c r="H68" s="69"/>
    </row>
    <row r="69" spans="1:8" ht="18" customHeight="1">
      <c r="A69" s="67">
        <v>64</v>
      </c>
      <c r="B69" s="61"/>
      <c r="C69" s="38" t="s">
        <v>71</v>
      </c>
      <c r="D69" s="126" t="s">
        <v>775</v>
      </c>
      <c r="E69" s="39" t="s">
        <v>27</v>
      </c>
      <c r="F69" s="61">
        <v>1</v>
      </c>
      <c r="G69" s="40">
        <v>4200</v>
      </c>
      <c r="H69" s="69" t="s">
        <v>72</v>
      </c>
    </row>
    <row r="70" spans="1:8" ht="18" customHeight="1">
      <c r="A70" s="67">
        <v>65</v>
      </c>
      <c r="B70" s="61"/>
      <c r="C70" s="38" t="s">
        <v>73</v>
      </c>
      <c r="D70" s="39"/>
      <c r="E70" s="39" t="s">
        <v>27</v>
      </c>
      <c r="F70" s="61">
        <v>5</v>
      </c>
      <c r="G70" s="40">
        <v>150</v>
      </c>
      <c r="H70" s="69"/>
    </row>
    <row r="71" spans="1:8" ht="18" customHeight="1">
      <c r="A71" s="67">
        <v>66</v>
      </c>
      <c r="B71" s="61"/>
      <c r="C71" s="38" t="s">
        <v>33</v>
      </c>
      <c r="D71" s="39"/>
      <c r="E71" s="39" t="s">
        <v>29</v>
      </c>
      <c r="F71" s="61">
        <v>1</v>
      </c>
      <c r="G71" s="40">
        <v>650</v>
      </c>
      <c r="H71" s="69"/>
    </row>
    <row r="72" spans="1:8" ht="18" customHeight="1">
      <c r="A72" s="67">
        <v>67</v>
      </c>
      <c r="B72" s="61"/>
      <c r="C72" s="38" t="s">
        <v>49</v>
      </c>
      <c r="D72" s="39"/>
      <c r="E72" s="39" t="s">
        <v>48</v>
      </c>
      <c r="F72" s="61">
        <v>1</v>
      </c>
      <c r="G72" s="40">
        <v>3500</v>
      </c>
      <c r="H72" s="69" t="s">
        <v>74</v>
      </c>
    </row>
    <row r="73" spans="1:8" ht="18" customHeight="1">
      <c r="A73" s="67">
        <v>68</v>
      </c>
      <c r="B73" s="61"/>
      <c r="C73" s="38" t="s">
        <v>59</v>
      </c>
      <c r="D73" s="39"/>
      <c r="E73" s="39" t="s">
        <v>27</v>
      </c>
      <c r="F73" s="61">
        <v>1</v>
      </c>
      <c r="G73" s="40">
        <v>1200</v>
      </c>
      <c r="H73" s="69"/>
    </row>
    <row r="74" spans="1:8" ht="18" customHeight="1">
      <c r="A74" s="67">
        <v>69</v>
      </c>
      <c r="B74" s="61"/>
      <c r="C74" s="38" t="s">
        <v>30</v>
      </c>
      <c r="D74" s="39"/>
      <c r="E74" s="39" t="s">
        <v>27</v>
      </c>
      <c r="F74" s="61">
        <v>2</v>
      </c>
      <c r="G74" s="40">
        <v>500</v>
      </c>
      <c r="H74" s="69"/>
    </row>
    <row r="75" spans="1:8" ht="18" customHeight="1">
      <c r="A75" s="67">
        <v>70</v>
      </c>
      <c r="B75" s="61"/>
      <c r="C75" s="38" t="s">
        <v>75</v>
      </c>
      <c r="D75" s="39"/>
      <c r="E75" s="39" t="s">
        <v>27</v>
      </c>
      <c r="F75" s="61">
        <v>1</v>
      </c>
      <c r="G75" s="40">
        <v>1200</v>
      </c>
      <c r="H75" s="69"/>
    </row>
    <row r="76" spans="1:8" ht="18" customHeight="1">
      <c r="A76" s="67">
        <v>71</v>
      </c>
      <c r="B76" s="61"/>
      <c r="C76" s="58" t="s">
        <v>67</v>
      </c>
      <c r="D76" s="39"/>
      <c r="E76" s="39" t="s">
        <v>27</v>
      </c>
      <c r="F76" s="61">
        <v>6</v>
      </c>
      <c r="G76" s="40">
        <v>900</v>
      </c>
      <c r="H76" s="69"/>
    </row>
    <row r="77" spans="1:8" ht="18" customHeight="1">
      <c r="A77" s="67">
        <v>72</v>
      </c>
      <c r="B77" s="61"/>
      <c r="C77" s="38" t="s">
        <v>63</v>
      </c>
      <c r="D77" s="39"/>
      <c r="E77" s="39" t="s">
        <v>25</v>
      </c>
      <c r="F77" s="61">
        <v>1</v>
      </c>
      <c r="G77" s="40">
        <v>5000</v>
      </c>
      <c r="H77" s="69"/>
    </row>
    <row r="78" spans="1:8" ht="18" customHeight="1">
      <c r="A78" s="67">
        <v>73</v>
      </c>
      <c r="B78" s="61"/>
      <c r="C78" s="38" t="s">
        <v>50</v>
      </c>
      <c r="D78" s="39"/>
      <c r="E78" s="39" t="s">
        <v>29</v>
      </c>
      <c r="F78" s="61">
        <v>1</v>
      </c>
      <c r="G78" s="40">
        <v>200</v>
      </c>
      <c r="H78" s="69"/>
    </row>
    <row r="79" spans="1:8" ht="18" customHeight="1">
      <c r="A79" s="67">
        <v>74</v>
      </c>
      <c r="B79" s="61"/>
      <c r="C79" s="38" t="s">
        <v>76</v>
      </c>
      <c r="D79" s="39"/>
      <c r="E79" s="39" t="s">
        <v>27</v>
      </c>
      <c r="F79" s="61">
        <v>1</v>
      </c>
      <c r="G79" s="40">
        <v>1600</v>
      </c>
      <c r="H79" s="69" t="s">
        <v>77</v>
      </c>
    </row>
    <row r="80" spans="1:8" ht="18" customHeight="1">
      <c r="A80" s="67">
        <v>75</v>
      </c>
      <c r="B80" s="61"/>
      <c r="C80" s="38" t="s">
        <v>78</v>
      </c>
      <c r="D80" s="39"/>
      <c r="E80" s="39" t="s">
        <v>27</v>
      </c>
      <c r="F80" s="61">
        <v>1</v>
      </c>
      <c r="G80" s="40">
        <v>3000</v>
      </c>
      <c r="H80" s="69"/>
    </row>
    <row r="81" spans="1:8" ht="18" customHeight="1">
      <c r="A81" s="67">
        <v>76</v>
      </c>
      <c r="B81" s="61"/>
      <c r="C81" s="38" t="s">
        <v>59</v>
      </c>
      <c r="D81" s="39"/>
      <c r="E81" s="39" t="s">
        <v>27</v>
      </c>
      <c r="F81" s="61">
        <v>1</v>
      </c>
      <c r="G81" s="40">
        <v>1200</v>
      </c>
      <c r="H81" s="69"/>
    </row>
    <row r="82" spans="1:8" ht="18" customHeight="1">
      <c r="A82" s="67">
        <v>77</v>
      </c>
      <c r="B82" s="61"/>
      <c r="C82" s="38" t="s">
        <v>30</v>
      </c>
      <c r="D82" s="39"/>
      <c r="E82" s="39" t="s">
        <v>27</v>
      </c>
      <c r="F82" s="61">
        <v>2</v>
      </c>
      <c r="G82" s="40">
        <v>500</v>
      </c>
      <c r="H82" s="69"/>
    </row>
    <row r="83" spans="1:8" ht="18" customHeight="1">
      <c r="A83" s="67">
        <v>78</v>
      </c>
      <c r="B83" s="61"/>
      <c r="C83" s="38" t="s">
        <v>66</v>
      </c>
      <c r="D83" s="39"/>
      <c r="E83" s="39" t="s">
        <v>29</v>
      </c>
      <c r="F83" s="61">
        <v>1</v>
      </c>
      <c r="G83" s="40">
        <v>300</v>
      </c>
      <c r="H83" s="69"/>
    </row>
    <row r="84" spans="1:8" ht="18" customHeight="1">
      <c r="A84" s="67">
        <v>79</v>
      </c>
      <c r="B84" s="61"/>
      <c r="C84" s="38" t="s">
        <v>67</v>
      </c>
      <c r="D84" s="39"/>
      <c r="E84" s="39" t="s">
        <v>27</v>
      </c>
      <c r="F84" s="61">
        <v>8</v>
      </c>
      <c r="G84" s="40">
        <v>150</v>
      </c>
      <c r="H84" s="69"/>
    </row>
    <row r="85" spans="1:8" ht="18" customHeight="1">
      <c r="A85" s="67">
        <v>80</v>
      </c>
      <c r="B85" s="61"/>
      <c r="C85" s="38" t="s">
        <v>28</v>
      </c>
      <c r="D85" s="39"/>
      <c r="E85" s="39" t="s">
        <v>29</v>
      </c>
      <c r="F85" s="61">
        <v>1</v>
      </c>
      <c r="G85" s="40">
        <v>700</v>
      </c>
      <c r="H85" s="69"/>
    </row>
    <row r="86" spans="1:8" ht="18" customHeight="1">
      <c r="A86" s="67">
        <v>81</v>
      </c>
      <c r="B86" s="61"/>
      <c r="C86" s="38" t="s">
        <v>52</v>
      </c>
      <c r="D86" s="39"/>
      <c r="E86" s="39" t="s">
        <v>25</v>
      </c>
      <c r="F86" s="127">
        <v>1</v>
      </c>
      <c r="G86" s="40">
        <v>3500</v>
      </c>
      <c r="H86" s="68" t="s">
        <v>776</v>
      </c>
    </row>
    <row r="87" spans="1:8" ht="18" customHeight="1">
      <c r="A87" s="67">
        <v>82</v>
      </c>
      <c r="B87" s="61"/>
      <c r="C87" s="38" t="s">
        <v>63</v>
      </c>
      <c r="D87" s="39"/>
      <c r="E87" s="39" t="s">
        <v>25</v>
      </c>
      <c r="F87" s="61">
        <v>1</v>
      </c>
      <c r="G87" s="40">
        <v>5000</v>
      </c>
      <c r="H87" s="69"/>
    </row>
    <row r="88" spans="1:8" ht="18" customHeight="1">
      <c r="A88" s="67">
        <v>83</v>
      </c>
      <c r="B88" s="61"/>
      <c r="C88" s="38" t="s">
        <v>76</v>
      </c>
      <c r="D88" s="39"/>
      <c r="E88" s="39" t="s">
        <v>27</v>
      </c>
      <c r="F88" s="61">
        <v>1</v>
      </c>
      <c r="G88" s="40">
        <v>1600</v>
      </c>
      <c r="H88" s="69" t="s">
        <v>79</v>
      </c>
    </row>
    <row r="89" spans="1:8" ht="18" customHeight="1">
      <c r="A89" s="67">
        <v>84</v>
      </c>
      <c r="B89" s="61"/>
      <c r="C89" s="38" t="s">
        <v>28</v>
      </c>
      <c r="D89" s="39"/>
      <c r="E89" s="39" t="s">
        <v>29</v>
      </c>
      <c r="F89" s="61">
        <v>1</v>
      </c>
      <c r="G89" s="40">
        <v>700</v>
      </c>
      <c r="H89" s="69"/>
    </row>
    <row r="90" spans="1:8" ht="18" customHeight="1">
      <c r="A90" s="67">
        <v>85</v>
      </c>
      <c r="B90" s="61"/>
      <c r="C90" s="38" t="s">
        <v>80</v>
      </c>
      <c r="D90" s="39"/>
      <c r="E90" s="39" t="s">
        <v>27</v>
      </c>
      <c r="F90" s="61">
        <v>1</v>
      </c>
      <c r="G90" s="40">
        <v>350</v>
      </c>
      <c r="H90" s="69"/>
    </row>
    <row r="91" spans="1:8" ht="18" customHeight="1">
      <c r="A91" s="67">
        <v>86</v>
      </c>
      <c r="B91" s="61"/>
      <c r="C91" s="38" t="s">
        <v>59</v>
      </c>
      <c r="D91" s="39"/>
      <c r="E91" s="39" t="s">
        <v>27</v>
      </c>
      <c r="F91" s="61">
        <v>1</v>
      </c>
      <c r="G91" s="40">
        <v>1200</v>
      </c>
      <c r="H91" s="69"/>
    </row>
    <row r="92" spans="1:8" ht="18" customHeight="1">
      <c r="A92" s="67">
        <v>87</v>
      </c>
      <c r="B92" s="61"/>
      <c r="C92" s="38" t="s">
        <v>81</v>
      </c>
      <c r="D92" s="39"/>
      <c r="E92" s="39" t="s">
        <v>27</v>
      </c>
      <c r="F92" s="61">
        <v>2</v>
      </c>
      <c r="G92" s="40">
        <v>500</v>
      </c>
      <c r="H92" s="69"/>
    </row>
    <row r="93" spans="1:8" ht="18" customHeight="1">
      <c r="A93" s="67">
        <v>88</v>
      </c>
      <c r="B93" s="61"/>
      <c r="C93" s="38" t="s">
        <v>63</v>
      </c>
      <c r="D93" s="39"/>
      <c r="E93" s="39" t="s">
        <v>25</v>
      </c>
      <c r="F93" s="61">
        <v>1</v>
      </c>
      <c r="G93" s="40">
        <v>5000</v>
      </c>
      <c r="H93" s="69"/>
    </row>
    <row r="94" spans="1:8" ht="18" customHeight="1">
      <c r="A94" s="67">
        <v>89</v>
      </c>
      <c r="B94" s="61"/>
      <c r="C94" s="38" t="s">
        <v>33</v>
      </c>
      <c r="D94" s="39"/>
      <c r="E94" s="39" t="s">
        <v>29</v>
      </c>
      <c r="F94" s="61">
        <v>3</v>
      </c>
      <c r="G94" s="40">
        <v>650</v>
      </c>
      <c r="H94" s="69"/>
    </row>
    <row r="95" spans="1:8" ht="18" customHeight="1">
      <c r="A95" s="67">
        <v>90</v>
      </c>
      <c r="B95" s="61"/>
      <c r="C95" s="43" t="s">
        <v>400</v>
      </c>
      <c r="D95" s="39"/>
      <c r="E95" s="44" t="s">
        <v>403</v>
      </c>
      <c r="F95" s="61">
        <v>4</v>
      </c>
      <c r="G95" s="40">
        <v>3500</v>
      </c>
      <c r="H95" s="70" t="s">
        <v>399</v>
      </c>
    </row>
    <row r="96" spans="1:8" ht="18" customHeight="1">
      <c r="A96" s="67">
        <v>91</v>
      </c>
      <c r="B96" s="61"/>
      <c r="C96" s="43" t="s">
        <v>401</v>
      </c>
      <c r="D96" s="39"/>
      <c r="E96" s="44" t="s">
        <v>403</v>
      </c>
      <c r="F96" s="61">
        <v>4</v>
      </c>
      <c r="G96" s="40">
        <v>650</v>
      </c>
      <c r="H96" s="69"/>
    </row>
    <row r="97" spans="1:15" ht="18" customHeight="1">
      <c r="A97" s="67">
        <v>92</v>
      </c>
      <c r="B97" s="61"/>
      <c r="C97" s="43" t="s">
        <v>402</v>
      </c>
      <c r="D97" s="39"/>
      <c r="E97" s="44" t="s">
        <v>404</v>
      </c>
      <c r="F97" s="61">
        <v>2</v>
      </c>
      <c r="G97" s="40">
        <v>350</v>
      </c>
      <c r="H97" s="69"/>
    </row>
    <row r="98" spans="1:15" ht="18" customHeight="1">
      <c r="A98" s="67">
        <v>93</v>
      </c>
      <c r="B98" s="61"/>
      <c r="C98" s="43" t="s">
        <v>402</v>
      </c>
      <c r="D98" s="39"/>
      <c r="E98" s="44" t="s">
        <v>404</v>
      </c>
      <c r="F98" s="61">
        <v>1</v>
      </c>
      <c r="G98" s="40">
        <v>250</v>
      </c>
      <c r="H98" s="69"/>
    </row>
    <row r="99" spans="1:15" ht="18" customHeight="1">
      <c r="A99" s="67">
        <v>94</v>
      </c>
      <c r="B99" s="61"/>
      <c r="C99" s="43" t="s">
        <v>405</v>
      </c>
      <c r="D99" s="39"/>
      <c r="E99" s="44" t="s">
        <v>403</v>
      </c>
      <c r="F99" s="61">
        <v>1</v>
      </c>
      <c r="G99" s="40">
        <v>2500</v>
      </c>
      <c r="H99" s="69"/>
    </row>
    <row r="100" spans="1:15" s="83" customFormat="1" ht="18" customHeight="1">
      <c r="A100" s="81">
        <v>95</v>
      </c>
      <c r="B100" s="77"/>
      <c r="C100" s="79" t="s">
        <v>747</v>
      </c>
      <c r="D100" s="80"/>
      <c r="E100" s="126" t="s">
        <v>631</v>
      </c>
      <c r="F100" s="127">
        <v>4</v>
      </c>
      <c r="G100" s="82"/>
      <c r="H100" s="78"/>
    </row>
    <row r="101" spans="1:15" s="41" customFormat="1" ht="18" customHeight="1" thickBot="1">
      <c r="A101" s="167" t="s">
        <v>82</v>
      </c>
      <c r="B101" s="168"/>
      <c r="C101" s="168"/>
      <c r="D101" s="71" t="s">
        <v>83</v>
      </c>
      <c r="E101" s="71" t="s">
        <v>83</v>
      </c>
      <c r="F101" s="71">
        <f>SUM(F6:F100)</f>
        <v>200</v>
      </c>
      <c r="G101" s="72" t="s">
        <v>84</v>
      </c>
      <c r="H101" s="73"/>
      <c r="I101" s="37"/>
      <c r="J101" s="37"/>
      <c r="K101" s="37"/>
      <c r="L101" s="37"/>
      <c r="M101" s="37"/>
      <c r="N101" s="37"/>
      <c r="O101" s="37"/>
    </row>
    <row r="102" spans="1:15">
      <c r="F102" s="165" t="s">
        <v>764</v>
      </c>
      <c r="G102" s="166"/>
      <c r="H102" s="166"/>
    </row>
  </sheetData>
  <autoFilter ref="A5:O99"/>
  <mergeCells count="12">
    <mergeCell ref="F102:H102"/>
    <mergeCell ref="A101:C101"/>
    <mergeCell ref="A1:H1"/>
    <mergeCell ref="A3:F3"/>
    <mergeCell ref="F4:F5"/>
    <mergeCell ref="H4:H5"/>
    <mergeCell ref="A4:A5"/>
    <mergeCell ref="B4:B5"/>
    <mergeCell ref="C4:C5"/>
    <mergeCell ref="D4:D5"/>
    <mergeCell ref="E4:E5"/>
    <mergeCell ref="A2:H2"/>
  </mergeCells>
  <phoneticPr fontId="3" type="noConversion"/>
  <printOptions horizontalCentered="1"/>
  <pageMargins left="0.15748031496062992" right="0" top="0.62992125984251968" bottom="0.39370078740157483" header="0.15748031496062992" footer="0.15748031496062992"/>
  <pageSetup paperSize="9" scale="92" orientation="portrait" r:id="rId1"/>
  <headerFooter scaleWithDoc="0" alignWithMargins="0">
    <oddFooter>&amp;L&amp;10产权持有者填表人：周婷
填表日期：2019年12月1日&amp;C&amp;10评估人员：杜德富、张佳怡、张翰洲&amp;R&amp;10共&amp;N页 第&amp;P页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37"/>
  <sheetViews>
    <sheetView view="pageBreakPreview" zoomScaleNormal="100" zoomScaleSheetLayoutView="100" workbookViewId="0">
      <selection activeCell="E27" sqref="E27"/>
    </sheetView>
  </sheetViews>
  <sheetFormatPr defaultColWidth="7.875" defaultRowHeight="14.25"/>
  <cols>
    <col min="1" max="1" width="4" customWidth="1"/>
    <col min="2" max="2" width="31.875" style="32" customWidth="1"/>
    <col min="3" max="3" width="3.625" style="33" customWidth="1"/>
    <col min="4" max="4" width="5" style="33" customWidth="1"/>
    <col min="5" max="5" width="32.125" style="32" customWidth="1"/>
    <col min="6" max="6" width="24.25" customWidth="1"/>
    <col min="7" max="7" width="25.375" customWidth="1"/>
    <col min="8" max="8" width="9.75" bestFit="1" customWidth="1"/>
    <col min="9" max="9" width="9" bestFit="1" customWidth="1"/>
    <col min="11" max="11" width="9.75" bestFit="1" customWidth="1"/>
  </cols>
  <sheetData>
    <row r="1" spans="1:15" s="3" customFormat="1" ht="27">
      <c r="A1" s="184" t="s">
        <v>761</v>
      </c>
      <c r="B1" s="184"/>
      <c r="C1" s="184"/>
      <c r="D1" s="184"/>
      <c r="E1" s="184"/>
    </row>
    <row r="2" spans="1:15" s="1" customFormat="1" ht="12">
      <c r="A2" s="145" t="str">
        <f>汇总表!A2</f>
        <v>评估基准日：2019年11月30日</v>
      </c>
      <c r="B2" s="145"/>
      <c r="C2" s="145"/>
      <c r="D2" s="145"/>
      <c r="E2" s="145"/>
    </row>
    <row r="3" spans="1:15" s="1" customFormat="1" ht="12">
      <c r="A3" s="185"/>
      <c r="B3" s="185"/>
      <c r="C3" s="185"/>
      <c r="D3" s="185"/>
      <c r="E3" s="22"/>
    </row>
    <row r="4" spans="1:15" s="23" customFormat="1" ht="11.25">
      <c r="A4" s="140" t="s">
        <v>1</v>
      </c>
      <c r="B4" s="186" t="s">
        <v>14</v>
      </c>
      <c r="C4" s="187" t="s">
        <v>17</v>
      </c>
      <c r="D4" s="187" t="s">
        <v>18</v>
      </c>
      <c r="E4" s="188" t="s">
        <v>10</v>
      </c>
      <c r="F4" s="178"/>
    </row>
    <row r="5" spans="1:15" s="4" customFormat="1" ht="18" customHeight="1">
      <c r="A5" s="140"/>
      <c r="B5" s="186"/>
      <c r="C5" s="187"/>
      <c r="D5" s="187"/>
      <c r="E5" s="188"/>
      <c r="F5" s="178"/>
    </row>
    <row r="6" spans="1:15" s="4" customFormat="1" ht="18" customHeight="1">
      <c r="A6" s="59">
        <v>1</v>
      </c>
      <c r="B6" s="34" t="s">
        <v>85</v>
      </c>
      <c r="C6" s="26">
        <v>1</v>
      </c>
      <c r="D6" s="13" t="s">
        <v>19</v>
      </c>
      <c r="E6" s="182" t="s">
        <v>398</v>
      </c>
      <c r="F6" s="179"/>
      <c r="G6" s="180"/>
      <c r="H6" s="180"/>
      <c r="I6" s="180"/>
      <c r="J6" s="180"/>
      <c r="K6" s="180"/>
      <c r="L6" s="25"/>
      <c r="M6" s="25"/>
      <c r="N6" s="25"/>
      <c r="O6" s="25"/>
    </row>
    <row r="7" spans="1:15" s="4" customFormat="1" ht="18" customHeight="1">
      <c r="A7" s="59"/>
      <c r="B7" s="24"/>
      <c r="C7" s="26"/>
      <c r="D7" s="26"/>
      <c r="E7" s="183"/>
      <c r="F7" s="179"/>
      <c r="G7" s="181"/>
      <c r="H7" s="181"/>
      <c r="I7" s="181"/>
      <c r="J7" s="181"/>
      <c r="K7" s="25"/>
      <c r="L7" s="25"/>
      <c r="M7" s="25"/>
      <c r="N7" s="25"/>
      <c r="O7" s="25"/>
    </row>
    <row r="8" spans="1:15" s="4" customFormat="1" ht="18" customHeight="1">
      <c r="A8" s="59"/>
      <c r="B8" s="24"/>
      <c r="C8" s="26"/>
      <c r="D8" s="26"/>
      <c r="E8" s="53"/>
      <c r="F8" s="25"/>
      <c r="G8" s="27"/>
      <c r="H8" s="25"/>
      <c r="I8" s="25"/>
      <c r="J8" s="25"/>
      <c r="K8" s="25"/>
      <c r="L8" s="25"/>
      <c r="M8" s="25"/>
      <c r="N8" s="25"/>
      <c r="O8" s="25"/>
    </row>
    <row r="9" spans="1:15" s="4" customFormat="1" ht="18" customHeight="1">
      <c r="A9" s="59"/>
      <c r="B9" s="24"/>
      <c r="C9" s="26"/>
      <c r="D9" s="26"/>
      <c r="E9" s="62"/>
      <c r="F9" s="25"/>
      <c r="G9" s="27"/>
      <c r="H9" s="25"/>
      <c r="I9" s="25"/>
      <c r="J9" s="25"/>
      <c r="K9" s="25"/>
      <c r="L9" s="25"/>
      <c r="M9" s="25"/>
      <c r="N9" s="25"/>
      <c r="O9" s="25"/>
    </row>
    <row r="10" spans="1:15" s="4" customFormat="1" ht="18" customHeight="1">
      <c r="A10" s="59"/>
      <c r="B10" s="24"/>
      <c r="C10" s="26"/>
      <c r="D10" s="26"/>
      <c r="E10" s="62"/>
      <c r="F10" s="25"/>
      <c r="G10" s="27"/>
      <c r="H10" s="25"/>
      <c r="I10" s="25"/>
      <c r="J10" s="25"/>
      <c r="K10" s="25"/>
      <c r="L10" s="25"/>
      <c r="M10" s="25"/>
      <c r="N10" s="25"/>
      <c r="O10" s="25"/>
    </row>
    <row r="11" spans="1:15" s="4" customFormat="1" ht="18" customHeight="1">
      <c r="A11" s="59"/>
      <c r="B11" s="24"/>
      <c r="C11" s="26"/>
      <c r="D11" s="26"/>
      <c r="E11" s="62"/>
      <c r="F11" s="25"/>
      <c r="G11" s="27"/>
      <c r="H11" s="25"/>
      <c r="I11" s="25"/>
      <c r="J11" s="25"/>
      <c r="K11" s="25"/>
      <c r="L11" s="25"/>
      <c r="M11" s="25"/>
      <c r="N11" s="25"/>
      <c r="O11" s="25"/>
    </row>
    <row r="12" spans="1:15" s="4" customFormat="1" ht="18" customHeight="1">
      <c r="A12" s="59"/>
      <c r="B12" s="24"/>
      <c r="C12" s="26"/>
      <c r="D12" s="26"/>
      <c r="E12" s="62"/>
      <c r="F12" s="25"/>
      <c r="G12" s="27"/>
      <c r="H12" s="25"/>
      <c r="I12" s="25"/>
      <c r="J12" s="25"/>
      <c r="K12" s="25"/>
      <c r="L12" s="25"/>
      <c r="M12" s="25"/>
      <c r="N12" s="25"/>
      <c r="O12" s="25"/>
    </row>
    <row r="13" spans="1:15" s="4" customFormat="1" ht="18" customHeight="1">
      <c r="A13" s="59"/>
      <c r="B13" s="24"/>
      <c r="C13" s="26"/>
      <c r="D13" s="26"/>
      <c r="E13" s="62"/>
      <c r="F13" s="25"/>
      <c r="G13" s="27"/>
      <c r="H13" s="25"/>
      <c r="I13" s="25"/>
      <c r="J13" s="25"/>
      <c r="K13" s="25"/>
      <c r="L13" s="25"/>
      <c r="M13" s="25"/>
      <c r="N13" s="25"/>
      <c r="O13" s="25"/>
    </row>
    <row r="14" spans="1:15" s="4" customFormat="1" ht="18" customHeight="1">
      <c r="A14" s="59"/>
      <c r="B14" s="24"/>
      <c r="C14" s="26"/>
      <c r="D14" s="26"/>
      <c r="E14" s="62"/>
      <c r="F14" s="25"/>
      <c r="G14" s="27"/>
      <c r="H14" s="25"/>
      <c r="I14" s="25"/>
      <c r="J14" s="25"/>
      <c r="K14" s="25"/>
      <c r="L14" s="25"/>
      <c r="M14" s="25"/>
      <c r="N14" s="25"/>
      <c r="O14" s="25"/>
    </row>
    <row r="15" spans="1:15" s="4" customFormat="1" ht="18" customHeight="1">
      <c r="A15" s="59"/>
      <c r="B15" s="24"/>
      <c r="C15" s="26"/>
      <c r="D15" s="26"/>
      <c r="E15" s="62"/>
      <c r="F15" s="25"/>
      <c r="G15" s="27"/>
      <c r="H15" s="25"/>
      <c r="I15" s="25"/>
      <c r="J15" s="25"/>
      <c r="K15" s="25"/>
      <c r="L15" s="25"/>
      <c r="M15" s="25"/>
      <c r="N15" s="25"/>
      <c r="O15" s="25"/>
    </row>
    <row r="16" spans="1:15" s="4" customFormat="1" ht="18" customHeight="1">
      <c r="A16" s="59"/>
      <c r="B16" s="28"/>
      <c r="C16" s="26"/>
      <c r="D16" s="26"/>
      <c r="E16" s="62"/>
      <c r="F16" s="25"/>
      <c r="G16" s="27"/>
      <c r="H16" s="25"/>
      <c r="I16" s="25"/>
      <c r="J16" s="25"/>
      <c r="K16" s="25"/>
      <c r="L16" s="25"/>
      <c r="M16" s="25"/>
      <c r="N16" s="25"/>
      <c r="O16" s="25"/>
    </row>
    <row r="17" spans="1:15" s="4" customFormat="1" ht="18" customHeight="1">
      <c r="A17" s="59"/>
      <c r="B17" s="24"/>
      <c r="C17" s="26"/>
      <c r="D17" s="26"/>
      <c r="E17" s="62"/>
      <c r="F17" s="25"/>
      <c r="G17" s="27"/>
      <c r="H17" s="25"/>
      <c r="I17" s="25"/>
      <c r="J17" s="25"/>
      <c r="K17" s="25"/>
      <c r="L17" s="25"/>
      <c r="M17" s="25"/>
      <c r="N17" s="25"/>
      <c r="O17" s="25"/>
    </row>
    <row r="18" spans="1:15" s="4" customFormat="1" ht="18" customHeight="1">
      <c r="A18" s="59"/>
      <c r="B18" s="24"/>
      <c r="C18" s="26"/>
      <c r="D18" s="26"/>
      <c r="E18" s="62"/>
      <c r="F18" s="25"/>
      <c r="G18" s="27"/>
      <c r="H18" s="25"/>
      <c r="I18" s="25"/>
      <c r="J18" s="25"/>
      <c r="K18" s="25"/>
      <c r="L18" s="25"/>
      <c r="M18" s="25"/>
      <c r="N18" s="25"/>
      <c r="O18" s="25"/>
    </row>
    <row r="19" spans="1:15" s="4" customFormat="1" ht="18" customHeight="1">
      <c r="A19" s="59"/>
      <c r="B19" s="24"/>
      <c r="C19" s="29"/>
      <c r="D19" s="26"/>
      <c r="E19" s="62"/>
      <c r="F19" s="30"/>
      <c r="G19" s="30"/>
      <c r="H19" s="31"/>
      <c r="I19" s="31"/>
      <c r="J19" s="31"/>
    </row>
    <row r="20" spans="1:15" s="4" customFormat="1" ht="18" customHeight="1">
      <c r="A20" s="59"/>
      <c r="B20" s="28" t="s">
        <v>20</v>
      </c>
      <c r="C20" s="29"/>
      <c r="D20" s="26"/>
      <c r="E20" s="62"/>
      <c r="F20" s="30"/>
      <c r="G20" s="30"/>
      <c r="H20" s="31"/>
      <c r="I20" s="31"/>
      <c r="J20" s="31"/>
    </row>
    <row r="21" spans="1:15">
      <c r="A21" s="19"/>
      <c r="B21" s="20"/>
      <c r="C21" s="21"/>
      <c r="D21" s="21"/>
      <c r="E21" s="124" t="s">
        <v>763</v>
      </c>
    </row>
    <row r="22" spans="1:15">
      <c r="A22" s="19"/>
      <c r="B22" s="20"/>
      <c r="C22" s="21"/>
      <c r="D22" s="21"/>
    </row>
    <row r="23" spans="1:15">
      <c r="A23" s="19"/>
      <c r="B23" s="2"/>
      <c r="C23" s="21"/>
      <c r="D23" s="21"/>
    </row>
    <row r="24" spans="1:15">
      <c r="A24" s="19"/>
      <c r="B24" s="2"/>
      <c r="C24" s="21"/>
      <c r="D24" s="21"/>
    </row>
    <row r="25" spans="1:15">
      <c r="A25" s="19"/>
      <c r="B25" s="20"/>
      <c r="C25" s="21"/>
      <c r="D25" s="21"/>
    </row>
    <row r="26" spans="1:15">
      <c r="A26" s="19"/>
      <c r="B26" s="20"/>
      <c r="C26" s="21"/>
      <c r="D26" s="21"/>
    </row>
    <row r="27" spans="1:15">
      <c r="A27" s="19"/>
      <c r="B27" s="20"/>
      <c r="C27" s="21"/>
      <c r="D27" s="21"/>
    </row>
    <row r="28" spans="1:15">
      <c r="A28" s="19"/>
      <c r="B28" s="20"/>
      <c r="C28" s="21"/>
      <c r="D28" s="21"/>
    </row>
    <row r="29" spans="1:15">
      <c r="A29" s="19"/>
      <c r="B29" s="20"/>
      <c r="C29" s="21"/>
      <c r="D29" s="21"/>
    </row>
    <row r="30" spans="1:15">
      <c r="A30" s="19"/>
      <c r="B30" s="20"/>
      <c r="C30" s="21"/>
      <c r="D30" s="21"/>
    </row>
    <row r="31" spans="1:15">
      <c r="A31" s="19"/>
      <c r="B31" s="20"/>
      <c r="C31" s="21"/>
      <c r="D31" s="21"/>
    </row>
    <row r="32" spans="1:15">
      <c r="A32" s="19"/>
      <c r="B32" s="20"/>
      <c r="C32" s="21"/>
      <c r="D32" s="21"/>
    </row>
    <row r="33" spans="1:4">
      <c r="A33" s="19"/>
      <c r="B33" s="20"/>
      <c r="C33" s="21"/>
      <c r="D33" s="21"/>
    </row>
    <row r="34" spans="1:4">
      <c r="A34" s="19"/>
      <c r="B34" s="20"/>
      <c r="C34" s="21"/>
      <c r="D34" s="21"/>
    </row>
    <row r="35" spans="1:4">
      <c r="A35" s="19"/>
      <c r="B35" s="20"/>
      <c r="C35" s="21"/>
      <c r="D35" s="21"/>
    </row>
    <row r="36" spans="1:4">
      <c r="A36" s="19"/>
      <c r="B36" s="20"/>
      <c r="C36" s="21"/>
      <c r="D36" s="21"/>
    </row>
    <row r="37" spans="1:4">
      <c r="A37" s="19"/>
      <c r="B37" s="20"/>
      <c r="C37" s="21"/>
      <c r="D37" s="21"/>
    </row>
  </sheetData>
  <mergeCells count="12">
    <mergeCell ref="F4:F5"/>
    <mergeCell ref="F6:K6"/>
    <mergeCell ref="F7:J7"/>
    <mergeCell ref="E6:E7"/>
    <mergeCell ref="A1:E1"/>
    <mergeCell ref="A3:D3"/>
    <mergeCell ref="A4:A5"/>
    <mergeCell ref="B4:B5"/>
    <mergeCell ref="A2:E2"/>
    <mergeCell ref="C4:C5"/>
    <mergeCell ref="D4:D5"/>
    <mergeCell ref="E4:E5"/>
  </mergeCells>
  <phoneticPr fontId="3" type="noConversion"/>
  <printOptions horizontalCentered="1"/>
  <pageMargins left="0.15748031496062992" right="0" top="0.62992125984251968" bottom="0.39370078740157483" header="0.15748031496062992" footer="0.15748031496062992"/>
  <pageSetup paperSize="9" scale="92" orientation="portrait" r:id="rId1"/>
  <headerFooter scaleWithDoc="0" alignWithMargins="0">
    <oddFooter>&amp;L&amp;10产权持有者填表人：周婷
填表日期：2019年12月1日&amp;C&amp;10评估人员：杜德富、张佳怡、张翰洲&amp;R&amp;10共&amp;N页 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6</vt:i4>
      </vt:variant>
    </vt:vector>
  </HeadingPairs>
  <TitlesOfParts>
    <vt:vector size="10" baseType="lpstr">
      <vt:lpstr>汇总表</vt:lpstr>
      <vt:lpstr>机器</vt:lpstr>
      <vt:lpstr>办公</vt:lpstr>
      <vt:lpstr>存货</vt:lpstr>
      <vt:lpstr>办公!Print_Area</vt:lpstr>
      <vt:lpstr>存货!Print_Area</vt:lpstr>
      <vt:lpstr>汇总表!Print_Area</vt:lpstr>
      <vt:lpstr>机器!Print_Area</vt:lpstr>
      <vt:lpstr>办公!Print_Titles</vt:lpstr>
      <vt:lpstr>机器!Print_Titles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13357119678</dc:title>
  <dc:creator>徐坚</dc:creator>
  <cp:lastModifiedBy>hzcq04</cp:lastModifiedBy>
  <cp:lastPrinted>2020-03-27T08:34:47Z</cp:lastPrinted>
  <dcterms:created xsi:type="dcterms:W3CDTF">1996-12-17T01:32:42Z</dcterms:created>
  <dcterms:modified xsi:type="dcterms:W3CDTF">2020-04-24T07:41:56Z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